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enesee.Palmer\ChildNet Inc\Contracts - Documents\Broward\Contracted Services\ChildNet Contracts 2025-2026\Procurement\Kinship CHANGE BACK TO RFP CN 2025-03\Website Documents\"/>
    </mc:Choice>
  </mc:AlternateContent>
  <xr:revisionPtr revIDLastSave="0" documentId="13_ncr:1_{288A8931-CEBD-44D7-8C7D-CA756F52D099}" xr6:coauthVersionLast="47" xr6:coauthVersionMax="47" xr10:uidLastSave="{00000000-0000-0000-0000-000000000000}"/>
  <bookViews>
    <workbookView xWindow="-120" yWindow="-120" windowWidth="29040" windowHeight="15720" tabRatio="909" xr2:uid="{00000000-000D-0000-FFFF-FFFF00000000}"/>
  </bookViews>
  <sheets>
    <sheet name="Instruction" sheetId="10" r:id="rId1"/>
    <sheet name="Proposed Budget" sheetId="5" r:id="rId2"/>
    <sheet name="Salaries-Benefits" sheetId="8" r:id="rId3"/>
    <sheet name="Admin" sheetId="6" r:id="rId4"/>
    <sheet name="Narrative" sheetId="7" r:id="rId5"/>
    <sheet name="Personnel List &amp; Staff Pattern" sheetId="14" r:id="rId6"/>
  </sheets>
  <externalReferences>
    <externalReference r:id="rId7"/>
    <externalReference r:id="rId8"/>
  </externalReferences>
  <definedNames>
    <definedName name="_EDU2" localSheetId="5">'[1]Scooter - 1st DA brief'!#REF!,'[1]Scooter - 1st DA brief'!#REF!,'[1]Scooter - 1st DA brief'!#REF!,'[1]Scooter - 1st DA brief'!#REF!,'[1]Scooter - 1st DA brief'!#REF!,'[1]Scooter - 1st DA brief'!#REF!</definedName>
    <definedName name="_EDU2">'[1]Scooter - 1st DA brief'!#REF!,'[1]Scooter - 1st DA brief'!#REF!,'[1]Scooter - 1st DA brief'!#REF!,'[1]Scooter - 1st DA brief'!#REF!,'[1]Scooter - 1st DA brief'!#REF!,'[1]Scooter - 1st DA brief'!#REF!</definedName>
    <definedName name="_ENV2" localSheetId="5">'[1]Scooter - 1st DA brief'!#REF!,'[1]Scooter - 1st DA brief'!#REF!,'[1]Scooter - 1st DA brief'!#REF!,'[1]Scooter - 1st DA brief'!#REF!</definedName>
    <definedName name="_ENV2">'[1]Scooter - 1st DA brief'!#REF!,'[1]Scooter - 1st DA brief'!#REF!,'[1]Scooter - 1st DA brief'!#REF!,'[1]Scooter - 1st DA brief'!#REF!</definedName>
    <definedName name="_GGU2" localSheetId="5">'[1]Scooter - 1st DA brief'!#REF!,'[1]Scooter - 1st DA brief'!#REF!,'[1]Scooter - 1st DA brief'!#REF!,'[1]Scooter - 1st DA brief'!#REF!</definedName>
    <definedName name="_GGU2">'[1]Scooter - 1st DA brief'!#REF!,'[1]Scooter - 1st DA brief'!#REF!,'[1]Scooter - 1st DA brief'!#REF!,'[1]Scooter - 1st DA brief'!#REF!</definedName>
    <definedName name="_HHS2" localSheetId="5">'[1]Scooter - 1st DA brief'!#REF!,'[1]Scooter - 1st DA brief'!#REF!,'[1]Scooter - 1st DA brief'!#REF!,'[1]Scooter - 1st DA brief'!#REF!</definedName>
    <definedName name="_HHS2">'[1]Scooter - 1st DA brief'!#REF!,'[1]Scooter - 1st DA brief'!#REF!,'[1]Scooter - 1st DA brief'!#REF!,'[1]Scooter - 1st DA brief'!#REF!</definedName>
    <definedName name="_PSU2" localSheetId="5">'[1]Scooter - 1st DA brief'!#REF!,'[1]Scooter - 1st DA brief'!#REF!,'[1]Scooter - 1st DA brief'!#REF!</definedName>
    <definedName name="_PSU2">'[1]Scooter - 1st DA brief'!#REF!,'[1]Scooter - 1st DA brief'!#REF!,'[1]Scooter - 1st DA brief'!#REF!</definedName>
    <definedName name="ALL" localSheetId="5">#REF!</definedName>
    <definedName name="ALL">#REF!</definedName>
    <definedName name="anscount" hidden="1">4</definedName>
    <definedName name="BMP" localSheetId="5">#REF!</definedName>
    <definedName name="BMP">#REF!</definedName>
    <definedName name="_xlnm.Database" localSheetId="5">#REF!</definedName>
    <definedName name="_xlnm.Database">#REF!</definedName>
    <definedName name="EDU" localSheetId="5">#REF!</definedName>
    <definedName name="EDU">#REF!</definedName>
    <definedName name="ENV" localSheetId="5">#REF!</definedName>
    <definedName name="ENV">#REF!</definedName>
    <definedName name="GGU" localSheetId="5">#REF!</definedName>
    <definedName name="GGU">#REF!</definedName>
    <definedName name="HHS" localSheetId="5">#REF!</definedName>
    <definedName name="HHS">#REF!</definedName>
    <definedName name="limcount" hidden="1">3</definedName>
    <definedName name="Low" localSheetId="5">#REF!</definedName>
    <definedName name="Low">#REF!</definedName>
    <definedName name="Low_Rate" localSheetId="5">#REF!</definedName>
    <definedName name="Low_Rate">#REF!</definedName>
    <definedName name="Medium" localSheetId="5">#REF!</definedName>
    <definedName name="Medium">#REF!</definedName>
    <definedName name="Medium_Rate" localSheetId="5">#REF!</definedName>
    <definedName name="Medium_Rate">#REF!</definedName>
    <definedName name="October_1992" localSheetId="5">#REF!</definedName>
    <definedName name="October_1992">#REF!</definedName>
    <definedName name="OldYear">[2]Inputs!$C$2</definedName>
    <definedName name="partners" localSheetId="5">#REF!</definedName>
    <definedName name="partners">#REF!</definedName>
    <definedName name="_xlnm.Print_Area" localSheetId="3">Admin!$A$1:$H$34</definedName>
    <definedName name="_xlnm.Print_Area" localSheetId="1">'Proposed Budget'!$B$1:$H$71</definedName>
    <definedName name="PSU" localSheetId="5">#REF!</definedName>
    <definedName name="PSU">#REF!</definedName>
    <definedName name="qryPOPULATION_BY_AGE_RACE_SEX_AND_COUNTY_1991_2000" localSheetId="5">#REF!</definedName>
    <definedName name="qryPOPULATION_BY_AGE_RACE_SEX_AND_COUNTY_1991_2000">#REF!</definedName>
    <definedName name="sencount" hidden="1">2</definedName>
    <definedName name="State" localSheetId="5">#REF!</definedName>
    <definedName name="State">#REF!</definedName>
    <definedName name="State_Avg._Rate" localSheetId="5">#REF!</definedName>
    <definedName name="State_Avg._Rate">#REF!</definedName>
    <definedName name="xxx" localSheetId="5">#REF!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8" l="1"/>
  <c r="K18" i="8"/>
  <c r="J15" i="8"/>
  <c r="I14" i="8"/>
  <c r="F26" i="8"/>
  <c r="E59" i="8"/>
  <c r="E14" i="8"/>
  <c r="E15" i="8"/>
  <c r="E16" i="8"/>
  <c r="E17" i="8"/>
  <c r="E18" i="8"/>
  <c r="E19" i="8"/>
  <c r="E20" i="8"/>
  <c r="E21" i="8"/>
  <c r="E22" i="8"/>
  <c r="E23" i="8"/>
  <c r="E24" i="8"/>
  <c r="E25" i="8"/>
  <c r="E26" i="8"/>
  <c r="E27" i="8"/>
  <c r="E28" i="8"/>
  <c r="E29" i="8"/>
  <c r="E30" i="8"/>
  <c r="E31" i="8"/>
  <c r="E32" i="8"/>
  <c r="E33" i="8"/>
  <c r="E34" i="8"/>
  <c r="E35" i="8"/>
  <c r="E36" i="8"/>
  <c r="E37" i="8"/>
  <c r="E38" i="8"/>
  <c r="E39" i="8"/>
  <c r="E40" i="8"/>
  <c r="G40" i="8" s="1"/>
  <c r="E41" i="8"/>
  <c r="E42" i="8"/>
  <c r="E43" i="8"/>
  <c r="E44" i="8"/>
  <c r="E45" i="8"/>
  <c r="E46" i="8"/>
  <c r="E47" i="8"/>
  <c r="E48" i="8"/>
  <c r="E49" i="8"/>
  <c r="E50" i="8"/>
  <c r="E51" i="8"/>
  <c r="E52" i="8"/>
  <c r="E53" i="8"/>
  <c r="F53" i="8" s="1"/>
  <c r="E54" i="8"/>
  <c r="E55" i="8"/>
  <c r="E56" i="8"/>
  <c r="E57" i="8"/>
  <c r="E58" i="8"/>
  <c r="E13" i="8"/>
  <c r="F18" i="5"/>
  <c r="H71" i="5"/>
  <c r="H69" i="5"/>
  <c r="F30" i="5"/>
  <c r="F32" i="5"/>
  <c r="G30" i="5"/>
  <c r="H30" i="5" s="1"/>
  <c r="J60" i="8" l="1"/>
  <c r="J17" i="8"/>
  <c r="G18" i="8"/>
  <c r="G19" i="8"/>
  <c r="G20" i="8"/>
  <c r="J21" i="8"/>
  <c r="J22" i="8"/>
  <c r="J23" i="8"/>
  <c r="G24" i="8"/>
  <c r="G25" i="8"/>
  <c r="G26" i="8"/>
  <c r="F19" i="8"/>
  <c r="G16" i="8"/>
  <c r="J13" i="8"/>
  <c r="F17" i="8"/>
  <c r="G23" i="8" l="1"/>
  <c r="J26" i="8"/>
  <c r="G22" i="8"/>
  <c r="J25" i="8"/>
  <c r="J24" i="8"/>
  <c r="G21" i="8"/>
  <c r="J20" i="8"/>
  <c r="J19" i="8"/>
  <c r="J18" i="8"/>
  <c r="G17" i="8"/>
  <c r="A1" i="14" l="1"/>
  <c r="H15" i="6"/>
  <c r="F16" i="6"/>
  <c r="F15" i="6"/>
  <c r="H57" i="5" l="1"/>
  <c r="H58" i="5"/>
  <c r="H59" i="5"/>
  <c r="H60" i="5"/>
  <c r="H61" i="5"/>
  <c r="H56" i="5"/>
  <c r="H55" i="5"/>
  <c r="G57" i="5"/>
  <c r="G58" i="5"/>
  <c r="G59" i="5"/>
  <c r="G60" i="5"/>
  <c r="F57" i="5"/>
  <c r="F58" i="5"/>
  <c r="F59" i="5"/>
  <c r="F60" i="5"/>
  <c r="D62" i="5"/>
  <c r="G61" i="5"/>
  <c r="F61" i="5"/>
  <c r="G56" i="5"/>
  <c r="F56" i="5"/>
  <c r="G55" i="5"/>
  <c r="F55" i="5"/>
  <c r="H54" i="5"/>
  <c r="F62" i="5" l="1"/>
  <c r="E62" i="5" s="1"/>
  <c r="H62" i="5"/>
  <c r="F66" i="5" l="1"/>
  <c r="F65" i="5"/>
  <c r="F64" i="5"/>
  <c r="F52" i="5"/>
  <c r="F51" i="5"/>
  <c r="F50" i="5"/>
  <c r="F47" i="5"/>
  <c r="F45" i="5"/>
  <c r="F44" i="5"/>
  <c r="F43" i="5"/>
  <c r="F42" i="5"/>
  <c r="G29" i="5"/>
  <c r="H29" i="5" s="1"/>
  <c r="F39" i="5"/>
  <c r="F38" i="5"/>
  <c r="F37" i="5"/>
  <c r="F36" i="5"/>
  <c r="F33" i="5"/>
  <c r="F31" i="5"/>
  <c r="F29" i="5"/>
  <c r="F22" i="5"/>
  <c r="F23" i="5"/>
  <c r="F24" i="5"/>
  <c r="F25" i="5"/>
  <c r="F26" i="5"/>
  <c r="F21" i="5"/>
  <c r="F17" i="5"/>
  <c r="F16" i="5"/>
  <c r="F14" i="5"/>
  <c r="H11" i="5" l="1"/>
  <c r="E11" i="14"/>
  <c r="E12" i="14"/>
  <c r="E13" i="14"/>
  <c r="E14" i="14"/>
  <c r="E15" i="14"/>
  <c r="E16" i="14"/>
  <c r="E17" i="14"/>
  <c r="E18" i="14"/>
  <c r="E19" i="14"/>
  <c r="E20" i="14"/>
  <c r="E21" i="14"/>
  <c r="C18" i="14"/>
  <c r="C19" i="14"/>
  <c r="C20" i="14"/>
  <c r="C21" i="14"/>
  <c r="C11" i="14"/>
  <c r="C12" i="14"/>
  <c r="C13" i="14"/>
  <c r="C14" i="14"/>
  <c r="C15" i="14"/>
  <c r="C16" i="14"/>
  <c r="C17" i="14"/>
  <c r="E10" i="14"/>
  <c r="C10" i="14"/>
  <c r="E9" i="14"/>
  <c r="C9" i="14"/>
  <c r="E69" i="14" l="1"/>
  <c r="G13" i="8" l="1"/>
  <c r="I13" i="8" l="1"/>
  <c r="H13" i="8"/>
  <c r="J14" i="8"/>
  <c r="A2" i="10" l="1"/>
  <c r="A2" i="6"/>
  <c r="H26" i="8"/>
  <c r="H24" i="8"/>
  <c r="H22" i="8"/>
  <c r="H20" i="8"/>
  <c r="H18" i="8"/>
  <c r="H15" i="8"/>
  <c r="A1" i="7"/>
  <c r="B5" i="8"/>
  <c r="B2" i="8"/>
  <c r="F67" i="5"/>
  <c r="D67" i="5"/>
  <c r="G66" i="5"/>
  <c r="H66" i="5" s="1"/>
  <c r="G65" i="5"/>
  <c r="H65" i="5" s="1"/>
  <c r="G64" i="5"/>
  <c r="H64" i="5" s="1"/>
  <c r="F53" i="5"/>
  <c r="D53" i="5"/>
  <c r="G52" i="5"/>
  <c r="H52" i="5" s="1"/>
  <c r="G51" i="5"/>
  <c r="H51" i="5" s="1"/>
  <c r="G50" i="5"/>
  <c r="H50" i="5" s="1"/>
  <c r="G47" i="5"/>
  <c r="H47" i="5" s="1"/>
  <c r="G45" i="5"/>
  <c r="H45" i="5" s="1"/>
  <c r="G44" i="5"/>
  <c r="H44" i="5" s="1"/>
  <c r="G43" i="5"/>
  <c r="H43" i="5" s="1"/>
  <c r="G37" i="5"/>
  <c r="F27" i="5"/>
  <c r="D27" i="5"/>
  <c r="G26" i="5"/>
  <c r="H26" i="5" s="1"/>
  <c r="G25" i="5"/>
  <c r="H25" i="5" s="1"/>
  <c r="H24" i="5"/>
  <c r="G24" i="5"/>
  <c r="H23" i="5"/>
  <c r="G23" i="5"/>
  <c r="G22" i="5"/>
  <c r="H22" i="5" s="1"/>
  <c r="G21" i="5"/>
  <c r="H21" i="5" s="1"/>
  <c r="D18" i="5"/>
  <c r="G17" i="5"/>
  <c r="H17" i="5" s="1"/>
  <c r="G16" i="5"/>
  <c r="H16" i="5" s="1"/>
  <c r="H63" i="5"/>
  <c r="H22" i="6"/>
  <c r="G22" i="6"/>
  <c r="F22" i="6"/>
  <c r="F31" i="6"/>
  <c r="H32" i="6"/>
  <c r="G32" i="6"/>
  <c r="F32" i="6"/>
  <c r="G31" i="6"/>
  <c r="H31" i="6"/>
  <c r="H30" i="6"/>
  <c r="G30" i="6"/>
  <c r="F30" i="6"/>
  <c r="F14" i="6"/>
  <c r="H14" i="6"/>
  <c r="H16" i="6"/>
  <c r="F21" i="6"/>
  <c r="G21" i="6"/>
  <c r="H21" i="6"/>
  <c r="F23" i="6"/>
  <c r="G23" i="6"/>
  <c r="H23" i="6"/>
  <c r="F24" i="6"/>
  <c r="G24" i="6"/>
  <c r="H24" i="6"/>
  <c r="F25" i="6"/>
  <c r="G25" i="6"/>
  <c r="H25" i="6"/>
  <c r="F26" i="6"/>
  <c r="G26" i="6"/>
  <c r="H26" i="6"/>
  <c r="F27" i="6"/>
  <c r="G27" i="6"/>
  <c r="H27" i="6"/>
  <c r="F28" i="6"/>
  <c r="G28" i="6"/>
  <c r="H28" i="6"/>
  <c r="F29" i="6"/>
  <c r="G29" i="6"/>
  <c r="H29" i="6"/>
  <c r="F33" i="6"/>
  <c r="G33" i="6"/>
  <c r="H33" i="6"/>
  <c r="J31" i="8" l="1"/>
  <c r="G31" i="8"/>
  <c r="G48" i="8"/>
  <c r="J48" i="8"/>
  <c r="H40" i="8"/>
  <c r="J40" i="8"/>
  <c r="H49" i="8"/>
  <c r="G49" i="8"/>
  <c r="J49" i="8"/>
  <c r="G33" i="8"/>
  <c r="J33" i="8"/>
  <c r="G41" i="8"/>
  <c r="J41" i="8"/>
  <c r="J39" i="8"/>
  <c r="G39" i="8"/>
  <c r="H32" i="8"/>
  <c r="G32" i="8"/>
  <c r="J32" i="8"/>
  <c r="G50" i="8"/>
  <c r="J50" i="8"/>
  <c r="H34" i="8"/>
  <c r="G34" i="8"/>
  <c r="J34" i="8"/>
  <c r="H42" i="8"/>
  <c r="G42" i="8"/>
  <c r="J42" i="8"/>
  <c r="H51" i="8"/>
  <c r="G51" i="8"/>
  <c r="J51" i="8"/>
  <c r="G27" i="8"/>
  <c r="J27" i="8"/>
  <c r="G35" i="8"/>
  <c r="J35" i="8"/>
  <c r="G43" i="8"/>
  <c r="J43" i="8"/>
  <c r="J52" i="8"/>
  <c r="G52" i="8"/>
  <c r="H28" i="8"/>
  <c r="G28" i="8"/>
  <c r="J28" i="8"/>
  <c r="H36" i="8"/>
  <c r="G36" i="8"/>
  <c r="J36" i="8"/>
  <c r="H44" i="8"/>
  <c r="G44" i="8"/>
  <c r="J44" i="8"/>
  <c r="H45" i="8"/>
  <c r="J45" i="8"/>
  <c r="G45" i="8"/>
  <c r="H53" i="8"/>
  <c r="J53" i="8"/>
  <c r="G53" i="8"/>
  <c r="G29" i="8"/>
  <c r="J29" i="8"/>
  <c r="J37" i="8"/>
  <c r="G37" i="8"/>
  <c r="H47" i="8"/>
  <c r="J47" i="8"/>
  <c r="G47" i="8"/>
  <c r="J46" i="8"/>
  <c r="G46" i="8"/>
  <c r="H30" i="8"/>
  <c r="J30" i="8"/>
  <c r="G30" i="8"/>
  <c r="H38" i="8"/>
  <c r="J38" i="8"/>
  <c r="G38" i="8"/>
  <c r="E53" i="5"/>
  <c r="E67" i="5"/>
  <c r="J16" i="8"/>
  <c r="E27" i="5"/>
  <c r="F15" i="8"/>
  <c r="F45" i="8"/>
  <c r="F47" i="8"/>
  <c r="F49" i="8"/>
  <c r="F51" i="8"/>
  <c r="F18" i="8"/>
  <c r="F20" i="8"/>
  <c r="F22" i="8"/>
  <c r="F24" i="8"/>
  <c r="F28" i="8"/>
  <c r="F30" i="8"/>
  <c r="F32" i="8"/>
  <c r="F34" i="8"/>
  <c r="F36" i="8"/>
  <c r="F38" i="8"/>
  <c r="F40" i="8"/>
  <c r="F42" i="8"/>
  <c r="F44" i="8"/>
  <c r="H17" i="8"/>
  <c r="I18" i="8"/>
  <c r="H19" i="8"/>
  <c r="I20" i="8"/>
  <c r="F21" i="8"/>
  <c r="H21" i="8"/>
  <c r="I22" i="8"/>
  <c r="F23" i="8"/>
  <c r="H23" i="8"/>
  <c r="I24" i="8"/>
  <c r="F25" i="8"/>
  <c r="H25" i="8"/>
  <c r="I26" i="8"/>
  <c r="F27" i="8"/>
  <c r="H27" i="8"/>
  <c r="I28" i="8"/>
  <c r="F29" i="8"/>
  <c r="H29" i="8"/>
  <c r="I30" i="8"/>
  <c r="F31" i="8"/>
  <c r="H31" i="8"/>
  <c r="I32" i="8"/>
  <c r="F33" i="8"/>
  <c r="H33" i="8"/>
  <c r="I34" i="8"/>
  <c r="F35" i="8"/>
  <c r="H35" i="8"/>
  <c r="I36" i="8"/>
  <c r="F37" i="8"/>
  <c r="H37" i="8"/>
  <c r="I38" i="8"/>
  <c r="F39" i="8"/>
  <c r="H39" i="8"/>
  <c r="I40" i="8"/>
  <c r="F41" i="8"/>
  <c r="H41" i="8"/>
  <c r="I42" i="8"/>
  <c r="F43" i="8"/>
  <c r="H43" i="8"/>
  <c r="I44" i="8"/>
  <c r="I17" i="8"/>
  <c r="I19" i="8"/>
  <c r="I21" i="8"/>
  <c r="I23" i="8"/>
  <c r="I25" i="8"/>
  <c r="I27" i="8"/>
  <c r="I29" i="8"/>
  <c r="I31" i="8"/>
  <c r="I33" i="8"/>
  <c r="I35" i="8"/>
  <c r="I37" i="8"/>
  <c r="I39" i="8"/>
  <c r="I41" i="8"/>
  <c r="I43" i="8"/>
  <c r="I15" i="8"/>
  <c r="F16" i="8"/>
  <c r="H16" i="8"/>
  <c r="I45" i="8"/>
  <c r="F46" i="8"/>
  <c r="H46" i="8"/>
  <c r="I47" i="8"/>
  <c r="F48" i="8"/>
  <c r="H48" i="8"/>
  <c r="I49" i="8"/>
  <c r="F50" i="8"/>
  <c r="H50" i="8"/>
  <c r="I51" i="8"/>
  <c r="F52" i="8"/>
  <c r="H52" i="8"/>
  <c r="I53" i="8"/>
  <c r="I16" i="8"/>
  <c r="I46" i="8"/>
  <c r="I48" i="8"/>
  <c r="I50" i="8"/>
  <c r="I52" i="8"/>
  <c r="F13" i="8"/>
  <c r="H53" i="5"/>
  <c r="G53" i="5" s="1"/>
  <c r="H27" i="5"/>
  <c r="G27" i="5" s="1"/>
  <c r="H67" i="5"/>
  <c r="J55" i="8" l="1"/>
  <c r="G55" i="8"/>
  <c r="D59" i="8"/>
  <c r="H55" i="8"/>
  <c r="F55" i="8"/>
  <c r="I55" i="8"/>
  <c r="H14" i="8"/>
  <c r="F14" i="8"/>
  <c r="G56" i="8" l="1"/>
  <c r="J56" i="8"/>
  <c r="J54" i="8"/>
  <c r="G54" i="8"/>
  <c r="F54" i="8"/>
  <c r="I54" i="8"/>
  <c r="H54" i="8"/>
  <c r="F56" i="8"/>
  <c r="H56" i="8"/>
  <c r="I56" i="8"/>
  <c r="G58" i="8" l="1"/>
  <c r="J58" i="8"/>
  <c r="G57" i="8"/>
  <c r="J57" i="8"/>
  <c r="H57" i="8"/>
  <c r="I57" i="8"/>
  <c r="F57" i="8"/>
  <c r="H58" i="8"/>
  <c r="I58" i="8"/>
  <c r="F58" i="8"/>
  <c r="G59" i="8" l="1"/>
  <c r="J59" i="8"/>
  <c r="F10" i="5"/>
  <c r="F59" i="8"/>
  <c r="H59" i="8"/>
  <c r="I59" i="8"/>
  <c r="D10" i="5" l="1"/>
  <c r="G70" i="5"/>
  <c r="G36" i="5" l="1"/>
  <c r="H36" i="5" s="1"/>
  <c r="F40" i="5" l="1"/>
  <c r="H12" i="5" l="1"/>
  <c r="E10" i="5" l="1"/>
  <c r="G10" i="5" s="1"/>
  <c r="G12" i="5" l="1"/>
  <c r="K57" i="8" l="1"/>
  <c r="K56" i="8"/>
  <c r="K55" i="8"/>
  <c r="K45" i="8"/>
  <c r="K50" i="8"/>
  <c r="K47" i="8"/>
  <c r="K27" i="8"/>
  <c r="G15" i="8"/>
  <c r="K15" i="8" s="1"/>
  <c r="K33" i="8"/>
  <c r="K22" i="8"/>
  <c r="K21" i="8"/>
  <c r="K19" i="8"/>
  <c r="K20" i="8"/>
  <c r="K30" i="8"/>
  <c r="K32" i="8"/>
  <c r="K46" i="8"/>
  <c r="K16" i="8"/>
  <c r="K44" i="8"/>
  <c r="K25" i="8"/>
  <c r="K23" i="8"/>
  <c r="K28" i="8"/>
  <c r="K38" i="8"/>
  <c r="K26" i="8"/>
  <c r="K52" i="8"/>
  <c r="K39" i="8"/>
  <c r="K34" i="8"/>
  <c r="K58" i="8"/>
  <c r="K54" i="8"/>
  <c r="G14" i="8"/>
  <c r="K14" i="8" s="1"/>
  <c r="K17" i="8"/>
  <c r="K51" i="8"/>
  <c r="K43" i="8"/>
  <c r="K36" i="8"/>
  <c r="K42" i="8"/>
  <c r="K31" i="8"/>
  <c r="K48" i="8"/>
  <c r="K37" i="8"/>
  <c r="K35" i="8"/>
  <c r="K49" i="8"/>
  <c r="K29" i="8"/>
  <c r="K24" i="8"/>
  <c r="K53" i="8"/>
  <c r="K41" i="8"/>
  <c r="K13" i="8"/>
  <c r="K40" i="8"/>
  <c r="F11" i="5" l="1"/>
  <c r="K59" i="8"/>
  <c r="D11" i="5" l="1"/>
  <c r="D12" i="5" s="1"/>
  <c r="F12" i="5"/>
  <c r="F19" i="5" s="1"/>
  <c r="C11" i="5" l="1"/>
  <c r="F69" i="5"/>
  <c r="E11" i="5"/>
  <c r="G11" i="5"/>
  <c r="D19" i="5"/>
  <c r="D69" i="5" s="1"/>
  <c r="F70" i="5" l="1"/>
  <c r="D70" i="5" s="1"/>
  <c r="D71" i="5" s="1"/>
  <c r="E12" i="5"/>
  <c r="G14" i="5"/>
  <c r="H14" i="5" s="1"/>
  <c r="F71" i="5" l="1"/>
  <c r="G31" i="5"/>
  <c r="H31" i="5" s="1"/>
  <c r="G33" i="5"/>
  <c r="H33" i="5" s="1"/>
  <c r="G32" i="5"/>
  <c r="H32" i="5" s="1"/>
  <c r="F34" i="5"/>
  <c r="H34" i="5" l="1"/>
  <c r="D34" i="5"/>
  <c r="E34" i="5" l="1"/>
  <c r="G34" i="5"/>
  <c r="H37" i="5" l="1"/>
  <c r="G38" i="5"/>
  <c r="H38" i="5" s="1"/>
  <c r="G39" i="5"/>
  <c r="H39" i="5" s="1"/>
  <c r="D40" i="5"/>
  <c r="H40" i="5" l="1"/>
  <c r="G40" i="5" s="1"/>
  <c r="E40" i="5"/>
  <c r="G15" i="5"/>
  <c r="H15" i="5" s="1"/>
  <c r="H18" i="5" s="1"/>
  <c r="F15" i="5"/>
  <c r="H19" i="5" l="1"/>
  <c r="G18" i="5"/>
  <c r="E18" i="5"/>
  <c r="E19" i="5" l="1"/>
  <c r="G19" i="5"/>
  <c r="G42" i="5"/>
  <c r="H42" i="5" s="1"/>
  <c r="G46" i="5" l="1"/>
  <c r="H46" i="5" s="1"/>
  <c r="H48" i="5" s="1"/>
  <c r="D48" i="5"/>
  <c r="F46" i="5"/>
  <c r="F48" i="5" s="1"/>
  <c r="G69" i="5" l="1"/>
  <c r="G48" i="5"/>
  <c r="E48" i="5"/>
  <c r="D20" i="6"/>
  <c r="D34" i="6" s="1"/>
  <c r="E69" i="5" l="1"/>
  <c r="E71" i="5" l="1"/>
  <c r="G71" i="5"/>
  <c r="E70" i="5"/>
  <c r="E20" i="6" s="1"/>
  <c r="G20" i="6" s="1"/>
  <c r="F20" i="6" l="1"/>
  <c r="F34" i="6" s="1"/>
  <c r="H20" i="6" l="1"/>
  <c r="H34" i="6" s="1"/>
</calcChain>
</file>

<file path=xl/sharedStrings.xml><?xml version="1.0" encoding="utf-8"?>
<sst xmlns="http://schemas.openxmlformats.org/spreadsheetml/2006/main" count="170" uniqueCount="136">
  <si>
    <r>
      <t xml:space="preserve">Additional Narrative
</t>
    </r>
    <r>
      <rPr>
        <i/>
        <sz val="12"/>
        <rFont val="Arial"/>
        <family val="2"/>
      </rPr>
      <t>Additional narrative space provided below</t>
    </r>
  </si>
  <si>
    <t>FTE</t>
  </si>
  <si>
    <t>Cell Phones</t>
  </si>
  <si>
    <t>Item</t>
  </si>
  <si>
    <t>Description of Cost</t>
  </si>
  <si>
    <t>Total Program Cost</t>
  </si>
  <si>
    <t xml:space="preserve">Other % </t>
  </si>
  <si>
    <t>Other Amt</t>
  </si>
  <si>
    <t>Example:</t>
  </si>
  <si>
    <t>Executive Director</t>
  </si>
  <si>
    <t>Executive Director Salary &amp; Benefits</t>
  </si>
  <si>
    <t>Payroll</t>
  </si>
  <si>
    <t>Quality Assurance</t>
  </si>
  <si>
    <t>Quality Assurance Salary, Benefits, travel</t>
  </si>
  <si>
    <t>SUTA</t>
  </si>
  <si>
    <t>W/C</t>
  </si>
  <si>
    <t>Total</t>
  </si>
  <si>
    <t>Drug Screening</t>
  </si>
  <si>
    <t>Insurance</t>
  </si>
  <si>
    <t>Total Other</t>
  </si>
  <si>
    <t>Salaries</t>
  </si>
  <si>
    <t>Personnel Costs</t>
  </si>
  <si>
    <t>Printing &amp; Publications (non-fundraising)</t>
  </si>
  <si>
    <t>Subtotal Salaries &amp; Benefits:</t>
  </si>
  <si>
    <t>Staff Recruitment</t>
  </si>
  <si>
    <t>Background Screening</t>
  </si>
  <si>
    <t>Subtotal Other Employee Costs</t>
  </si>
  <si>
    <t>Budget Amounts</t>
  </si>
  <si>
    <t>Line Item Detail</t>
  </si>
  <si>
    <t>Occupancy Costs</t>
  </si>
  <si>
    <t>Rent</t>
  </si>
  <si>
    <t>Utilities</t>
  </si>
  <si>
    <t>Office Space Services</t>
  </si>
  <si>
    <t>Repairs &amp; Maintenance</t>
  </si>
  <si>
    <t xml:space="preserve">Total Occupancy </t>
  </si>
  <si>
    <t>Total Personnel</t>
  </si>
  <si>
    <t>Travel Related Costs</t>
  </si>
  <si>
    <t>Travel - Staff</t>
  </si>
  <si>
    <t>Travel - Training</t>
  </si>
  <si>
    <t>Vehicle - Lease</t>
  </si>
  <si>
    <t>Vehicle - Maintenance</t>
  </si>
  <si>
    <t>Staff Training/Conferences/Meetings</t>
  </si>
  <si>
    <t>Office Costs</t>
  </si>
  <si>
    <t>Office Supplies</t>
  </si>
  <si>
    <t>Communication Costs</t>
  </si>
  <si>
    <t>Data Lines</t>
  </si>
  <si>
    <t>Total Communication</t>
  </si>
  <si>
    <t>Postage &amp; Delivery</t>
  </si>
  <si>
    <t>Equipment - Rental &amp; Leases</t>
  </si>
  <si>
    <t>Equipment - Computers</t>
  </si>
  <si>
    <t>Equipment - Equip/Furniture</t>
  </si>
  <si>
    <t>Total Office</t>
  </si>
  <si>
    <t>General Liability</t>
  </si>
  <si>
    <t>Professional</t>
  </si>
  <si>
    <t>Vehicle</t>
  </si>
  <si>
    <t>Other Costs</t>
  </si>
  <si>
    <t>Total Direct Costs</t>
  </si>
  <si>
    <t>Total Budget</t>
  </si>
  <si>
    <t>Salary Budget</t>
  </si>
  <si>
    <t>Projected Personnel Costs</t>
  </si>
  <si>
    <t>Health Insurance</t>
  </si>
  <si>
    <t>Pension</t>
  </si>
  <si>
    <t>FICA / Medicare</t>
  </si>
  <si>
    <t>Total Salaries</t>
  </si>
  <si>
    <t>Annual Rate</t>
  </si>
  <si>
    <t>Job Title</t>
  </si>
  <si>
    <t>Getting Started</t>
  </si>
  <si>
    <t>Entering Budget Data</t>
  </si>
  <si>
    <t>Enter your Agency &amp; Program names on the Budget Detail and it will automatically populate all other worksheets.</t>
  </si>
  <si>
    <t>In the Budget Detail worksheet, enter the amounts you expect to incur for each line item in column D.</t>
  </si>
  <si>
    <t>This file contains multiple worksheets which are integrated with the main "Budget Detail" worksheet.</t>
  </si>
  <si>
    <t>In the Narrative worksheet identify what is in each budget line item and explain how you arrived at the line item amount in column D.  Example:  $100 x 12 months x 2 case managers.</t>
  </si>
  <si>
    <t>Salaries &amp; Benefits</t>
  </si>
  <si>
    <t>Costs that are incurred as a result of recruiting new employees, such as newspaper and online ads, staffing agency fees, etc.</t>
  </si>
  <si>
    <t>Cost that are incurred as result of required background screenings for all new hires and employees who have completed 5 years of service.</t>
  </si>
  <si>
    <t>Cost that are incurred as result of required drug screenings for all new hires.</t>
  </si>
  <si>
    <t>Vehicle - Fuel</t>
  </si>
  <si>
    <t>Vehicle - License &amp; Registration</t>
  </si>
  <si>
    <t>Occupancy</t>
  </si>
  <si>
    <t>Communication</t>
  </si>
  <si>
    <t>Supplies purchased that are necessary for the operation of your program.</t>
  </si>
  <si>
    <t>Purchases such as shipping (fed ex), bulk mailings, stamps, courier services, or postage meter usage.</t>
  </si>
  <si>
    <t>Equipment - Computers (under $1,000 each)</t>
  </si>
  <si>
    <t>Purchases such as desktop computers, laptops, laptop docking stations, etc.</t>
  </si>
  <si>
    <t>Purchases such as business cards, brochures, posters,  letter head</t>
  </si>
  <si>
    <r>
      <t xml:space="preserve">Travel Related Narrative
</t>
    </r>
    <r>
      <rPr>
        <i/>
        <sz val="12"/>
        <rFont val="Arial"/>
        <family val="2"/>
      </rPr>
      <t>provide a description and methodology for each Travel Related expenses</t>
    </r>
  </si>
  <si>
    <r>
      <t xml:space="preserve">Personnel Cost Narrative
</t>
    </r>
    <r>
      <rPr>
        <i/>
        <sz val="12"/>
        <rFont val="Arial"/>
        <family val="2"/>
      </rPr>
      <t>provide a description and methodology of payroll/staffing expenses and other employee related expenses</t>
    </r>
  </si>
  <si>
    <r>
      <t xml:space="preserve">Occupancy Narrative
</t>
    </r>
    <r>
      <rPr>
        <i/>
        <sz val="12"/>
        <rFont val="Arial"/>
        <family val="2"/>
      </rPr>
      <t>provide a description methodology of Occupancy expenses</t>
    </r>
  </si>
  <si>
    <r>
      <t xml:space="preserve">Communication Narrative
</t>
    </r>
    <r>
      <rPr>
        <i/>
        <sz val="12"/>
        <rFont val="Arial"/>
        <family val="2"/>
      </rPr>
      <t>provide a description and methodology of Communication expenses</t>
    </r>
  </si>
  <si>
    <r>
      <t xml:space="preserve">Insurance Narrative
</t>
    </r>
    <r>
      <rPr>
        <i/>
        <sz val="12"/>
        <rFont val="Arial"/>
        <family val="2"/>
      </rPr>
      <t>provide a description and methodology of Insurance expenses</t>
    </r>
  </si>
  <si>
    <t>Cost related to registration fees, training materials</t>
  </si>
  <si>
    <t>Mileage, car rentals, lodging, airfare, meals incurred while attending trainings, conferences, meetings</t>
  </si>
  <si>
    <t>Lease payments</t>
  </si>
  <si>
    <t>Tires, oil changes, tune-ups</t>
  </si>
  <si>
    <t>cost incurred to license/register a vehicle</t>
  </si>
  <si>
    <t>Cost related to voice and data communication</t>
  </si>
  <si>
    <t>copiers, postage machines</t>
  </si>
  <si>
    <t>furniture such as chairs</t>
  </si>
  <si>
    <t>Insurance cost as required by contract</t>
  </si>
  <si>
    <t>Administrative Costs</t>
  </si>
  <si>
    <t>Administrative Expenses</t>
  </si>
  <si>
    <t>Provide a description of administrative expenses</t>
  </si>
  <si>
    <t>Total Insurance</t>
  </si>
  <si>
    <r>
      <t xml:space="preserve">Office Narrative
</t>
    </r>
    <r>
      <rPr>
        <i/>
        <sz val="12"/>
        <rFont val="Arial"/>
        <family val="2"/>
      </rPr>
      <t>provide a description and methodology of Office Related expenses</t>
    </r>
  </si>
  <si>
    <r>
      <t xml:space="preserve">Other Narrative
</t>
    </r>
    <r>
      <rPr>
        <i/>
        <sz val="12"/>
        <rFont val="Arial"/>
        <family val="2"/>
      </rPr>
      <t>provide a description and methodology of other expenses</t>
    </r>
  </si>
  <si>
    <t>Enter information into the spreadsheet cells that are highlighted in green.</t>
  </si>
  <si>
    <t>The Salaries &amp; Benefits line items are brought forward to the Budget Detail sheet.  Enter your employee's salary information and your agency's benefit rates (highlighted in green).  Benefits are calculated on salaries or FTEs, current rates, and eligibility.</t>
  </si>
  <si>
    <t>Fuel for company vehicles</t>
  </si>
  <si>
    <t>Purchases such as building upkeep &amp; repairs</t>
  </si>
  <si>
    <t>Do not include any "unallowable" expenses in your budget.  Examples:  food related items (cutlery, napkins, plates), entertainment, decorative items (plants, frames), recognition awards for clients or foster parents (plaques, trophies, gift cards), flowers, balloons, greeting cards)</t>
  </si>
  <si>
    <t xml:space="preserve"> </t>
  </si>
  <si>
    <t>Notes/Comments</t>
  </si>
  <si>
    <t>% of FTE Supported</t>
  </si>
  <si>
    <t>JOB POSITION TITLE</t>
  </si>
  <si>
    <t>FY  Personnel Name Assigned</t>
  </si>
  <si>
    <t xml:space="preserve">STAFFING PATTERN </t>
  </si>
  <si>
    <t xml:space="preserve">Enter information in the GREEN sections only </t>
  </si>
  <si>
    <t xml:space="preserve"> % Rqst</t>
  </si>
  <si>
    <t xml:space="preserve"> Amt Rqst</t>
  </si>
  <si>
    <t>Landline Telephone</t>
  </si>
  <si>
    <t>Internet</t>
  </si>
  <si>
    <t>Mileage for local travel, client visits (ChildNet limit = .44/mile)</t>
  </si>
  <si>
    <t>Client Related Costs</t>
  </si>
  <si>
    <t>Total Client Related Costs</t>
  </si>
  <si>
    <t>Agency % Requested</t>
  </si>
  <si>
    <t>Agency Amt Requested</t>
  </si>
  <si>
    <t>% of salaries</t>
  </si>
  <si>
    <t>Payroll expenses to payroll company</t>
  </si>
  <si>
    <t xml:space="preserve">Benefits (of salaries)          </t>
  </si>
  <si>
    <t xml:space="preserve">Program Title: </t>
  </si>
  <si>
    <t>Agency Name:</t>
  </si>
  <si>
    <t xml:space="preserve">Depreciation </t>
  </si>
  <si>
    <t>If there is Federally-Approved indirect rate, please provide this supporting documentation.</t>
  </si>
  <si>
    <t>Provide a description of your indirect/administrative expenses on the "Indirect-Admin" worksheet. Indirect is capped at 10%.</t>
  </si>
  <si>
    <t>RFP #CN2025-03 Kinship Support Services in Broward County</t>
  </si>
  <si>
    <t>RFP #CN2025-03 Attachment #3 - Budget and 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</si>
</sst>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m/d/yy"/>
    <numFmt numFmtId="168" formatCode="#,##0.000_);\(#,##0.000\)"/>
    <numFmt numFmtId="169" formatCode="0.0000%"/>
    <numFmt numFmtId="170" formatCode="_(* #,##0.000000_);_(* \(#,##0.000000\);_(* &quot;-&quot;??_);_(@_)"/>
    <numFmt numFmtId="171" formatCode="#,##0.0000_);\(#,##0.0000\)"/>
    <numFmt numFmtId="172" formatCode="0.000%"/>
    <numFmt numFmtId="173" formatCode="0.0000"/>
    <numFmt numFmtId="174" formatCode="0.00;[Red]0.00"/>
  </numFmts>
  <fonts count="51"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Verdana"/>
      <family val="2"/>
    </font>
    <font>
      <b/>
      <sz val="10"/>
      <name val="Verdana"/>
      <family val="2"/>
    </font>
    <font>
      <b/>
      <i/>
      <sz val="16"/>
      <name val="Arial"/>
      <family val="2"/>
    </font>
    <font>
      <i/>
      <sz val="12"/>
      <name val="Arial"/>
      <family val="2"/>
    </font>
    <font>
      <b/>
      <i/>
      <sz val="12"/>
      <name val="Arial"/>
      <family val="2"/>
    </font>
    <font>
      <sz val="12"/>
      <name val="Arial"/>
      <family val="2"/>
    </font>
    <font>
      <b/>
      <i/>
      <sz val="10"/>
      <name val="Arial"/>
      <family val="2"/>
    </font>
    <font>
      <sz val="10"/>
      <name val="Arial"/>
      <family val="2"/>
    </font>
    <font>
      <b/>
      <sz val="12"/>
      <name val="Arial"/>
      <family val="2"/>
    </font>
    <font>
      <sz val="9"/>
      <name val="Arial"/>
      <family val="2"/>
    </font>
    <font>
      <sz val="12"/>
      <name val="Arial"/>
      <family val="2"/>
    </font>
    <font>
      <sz val="8"/>
      <name val="Arial"/>
      <family val="2"/>
    </font>
    <font>
      <sz val="10"/>
      <color theme="1"/>
      <name val="Arial"/>
      <family val="2"/>
    </font>
    <font>
      <b/>
      <i/>
      <sz val="10"/>
      <name val="Verdana"/>
      <family val="2"/>
    </font>
    <font>
      <b/>
      <sz val="11"/>
      <name val="Arial"/>
      <family val="2"/>
    </font>
    <font>
      <b/>
      <sz val="8"/>
      <name val="Arial"/>
      <family val="2"/>
    </font>
    <font>
      <sz val="11"/>
      <name val="Verdana"/>
      <family val="2"/>
    </font>
    <font>
      <sz val="11"/>
      <name val="Arial"/>
      <family val="2"/>
    </font>
    <font>
      <b/>
      <sz val="12"/>
      <color indexed="17"/>
      <name val="Arial"/>
      <family val="2"/>
    </font>
    <font>
      <sz val="12"/>
      <color indexed="17"/>
      <name val="Arial"/>
      <family val="2"/>
    </font>
    <font>
      <sz val="11"/>
      <name val="Arial Black"/>
      <family val="2"/>
    </font>
    <font>
      <b/>
      <sz val="11"/>
      <color theme="1"/>
      <name val="Verdana"/>
      <family val="2"/>
    </font>
    <font>
      <i/>
      <sz val="8"/>
      <name val="Arial"/>
      <family val="2"/>
    </font>
    <font>
      <i/>
      <sz val="8"/>
      <color rgb="FFFF0000"/>
      <name val="Arial"/>
      <family val="2"/>
    </font>
    <font>
      <sz val="10"/>
      <color rgb="FFFF0000"/>
      <name val="Arial"/>
      <family val="2"/>
    </font>
    <font>
      <b/>
      <sz val="10"/>
      <color rgb="FFFF0000"/>
      <name val="Arial"/>
      <family val="2"/>
    </font>
    <font>
      <i/>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34998626667073579"/>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5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31" fillId="0" borderId="0"/>
    <xf numFmtId="0" fontId="2"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9" fontId="5" fillId="0" borderId="0" applyFont="0" applyFill="0" applyBorder="0" applyAlignment="0" applyProtection="0"/>
    <xf numFmtId="0" fontId="2" fillId="0" borderId="0"/>
    <xf numFmtId="0" fontId="1" fillId="0" borderId="0"/>
    <xf numFmtId="0" fontId="2" fillId="0" borderId="0"/>
  </cellStyleXfs>
  <cellXfs count="344">
    <xf numFmtId="0" fontId="0" fillId="0" borderId="0" xfId="0"/>
    <xf numFmtId="0" fontId="5" fillId="0" borderId="0" xfId="0" applyFont="1"/>
    <xf numFmtId="0" fontId="5" fillId="0" borderId="16" xfId="0" applyFont="1" applyBorder="1"/>
    <xf numFmtId="0" fontId="25" fillId="0" borderId="0" xfId="0" applyFont="1"/>
    <xf numFmtId="0" fontId="27" fillId="0" borderId="0" xfId="0" applyFont="1" applyAlignment="1">
      <alignment horizontal="left"/>
    </xf>
    <xf numFmtId="0" fontId="28" fillId="0" borderId="0" xfId="0" applyFont="1"/>
    <xf numFmtId="0" fontId="29" fillId="0" borderId="0" xfId="0" applyFont="1" applyAlignment="1">
      <alignment horizontal="left" indent="1"/>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30" fillId="0" borderId="22" xfId="0" applyFont="1" applyBorder="1"/>
    <xf numFmtId="0" fontId="0" fillId="0" borderId="23" xfId="0" applyBorder="1"/>
    <xf numFmtId="0" fontId="0" fillId="0" borderId="24" xfId="0" applyBorder="1"/>
    <xf numFmtId="0" fontId="5" fillId="0" borderId="0" xfId="0" applyFont="1" applyAlignment="1">
      <alignment horizontal="left" indent="3"/>
    </xf>
    <xf numFmtId="164" fontId="2" fillId="0" borderId="0" xfId="28" applyNumberFormat="1" applyAlignment="1">
      <alignment horizontal="center"/>
    </xf>
    <xf numFmtId="164" fontId="0" fillId="0" borderId="0" xfId="0" applyNumberFormat="1"/>
    <xf numFmtId="9" fontId="2" fillId="0" borderId="0" xfId="43"/>
    <xf numFmtId="164" fontId="2" fillId="0" borderId="0" xfId="28" applyNumberFormat="1"/>
    <xf numFmtId="164" fontId="2" fillId="0" borderId="26" xfId="28" applyNumberFormat="1" applyBorder="1"/>
    <xf numFmtId="0" fontId="0" fillId="0" borderId="27" xfId="0" applyBorder="1" applyAlignment="1">
      <alignment horizontal="center"/>
    </xf>
    <xf numFmtId="0" fontId="0" fillId="0" borderId="28" xfId="0" applyBorder="1"/>
    <xf numFmtId="164" fontId="2" fillId="0" borderId="28" xfId="28" applyNumberFormat="1" applyBorder="1" applyAlignment="1">
      <alignment horizontal="center"/>
    </xf>
    <xf numFmtId="164" fontId="2" fillId="0" borderId="28" xfId="28" applyNumberFormat="1" applyBorder="1"/>
    <xf numFmtId="9" fontId="2" fillId="0" borderId="28" xfId="43" applyBorder="1"/>
    <xf numFmtId="164" fontId="2" fillId="0" borderId="29" xfId="28" applyNumberFormat="1" applyBorder="1"/>
    <xf numFmtId="10" fontId="0" fillId="0" borderId="31" xfId="0" applyNumberFormat="1" applyBorder="1" applyAlignment="1">
      <alignment horizontal="center"/>
    </xf>
    <xf numFmtId="10" fontId="0" fillId="0" borderId="14" xfId="0" applyNumberFormat="1" applyBorder="1" applyAlignment="1">
      <alignment horizontal="center"/>
    </xf>
    <xf numFmtId="0" fontId="0" fillId="0" borderId="34" xfId="0" applyBorder="1" applyAlignment="1">
      <alignment horizontal="center"/>
    </xf>
    <xf numFmtId="0" fontId="2" fillId="0" borderId="0" xfId="0" applyFont="1"/>
    <xf numFmtId="10" fontId="0" fillId="0" borderId="0" xfId="0" applyNumberFormat="1" applyAlignment="1">
      <alignment horizontal="center"/>
    </xf>
    <xf numFmtId="44" fontId="0" fillId="0" borderId="0" xfId="0" applyNumberFormat="1"/>
    <xf numFmtId="10" fontId="0" fillId="0" borderId="38" xfId="0" applyNumberFormat="1" applyBorder="1" applyAlignment="1">
      <alignment horizontal="center"/>
    </xf>
    <xf numFmtId="0" fontId="0" fillId="0" borderId="40" xfId="0" applyBorder="1"/>
    <xf numFmtId="10" fontId="0" fillId="0" borderId="36" xfId="0" applyNumberFormat="1" applyBorder="1" applyAlignment="1">
      <alignment horizontal="center"/>
    </xf>
    <xf numFmtId="40" fontId="5" fillId="0" borderId="0" xfId="40" applyNumberFormat="1" applyFont="1" applyAlignment="1">
      <alignment horizontal="center"/>
    </xf>
    <xf numFmtId="0" fontId="32" fillId="0" borderId="0" xfId="40" applyFont="1" applyAlignment="1">
      <alignment horizontal="center"/>
    </xf>
    <xf numFmtId="167" fontId="32" fillId="0" borderId="0" xfId="40" applyNumberFormat="1" applyFont="1" applyAlignment="1">
      <alignment horizontal="center"/>
    </xf>
    <xf numFmtId="39" fontId="32" fillId="0" borderId="0" xfId="29" applyNumberFormat="1" applyFont="1" applyAlignment="1">
      <alignment horizontal="center"/>
    </xf>
    <xf numFmtId="39" fontId="32" fillId="0" borderId="0" xfId="40" applyNumberFormat="1" applyFont="1" applyAlignment="1">
      <alignment horizontal="center"/>
    </xf>
    <xf numFmtId="0" fontId="5" fillId="0" borderId="0" xfId="40" applyFont="1"/>
    <xf numFmtId="39" fontId="5" fillId="0" borderId="0" xfId="40" applyNumberFormat="1" applyFont="1" applyAlignment="1">
      <alignment horizontal="left"/>
    </xf>
    <xf numFmtId="169" fontId="33" fillId="0" borderId="0" xfId="43" applyNumberFormat="1" applyFont="1" applyAlignment="1">
      <alignment horizontal="center"/>
    </xf>
    <xf numFmtId="170" fontId="34" fillId="0" borderId="0" xfId="40" applyNumberFormat="1" applyFont="1"/>
    <xf numFmtId="39" fontId="5" fillId="0" borderId="0" xfId="29" applyNumberFormat="1"/>
    <xf numFmtId="168" fontId="5" fillId="0" borderId="0" xfId="29" applyNumberFormat="1"/>
    <xf numFmtId="43" fontId="5" fillId="0" borderId="0" xfId="29"/>
    <xf numFmtId="43" fontId="35" fillId="0" borderId="0" xfId="29" applyFont="1"/>
    <xf numFmtId="39" fontId="5" fillId="0" borderId="0" xfId="29" applyNumberFormat="1" applyAlignment="1">
      <alignment horizontal="right"/>
    </xf>
    <xf numFmtId="39" fontId="35" fillId="0" borderId="0" xfId="29" applyNumberFormat="1" applyFont="1"/>
    <xf numFmtId="165" fontId="5" fillId="0" borderId="0" xfId="0" applyNumberFormat="1" applyFont="1" applyAlignment="1" applyProtection="1">
      <alignment horizontal="left"/>
      <protection hidden="1"/>
    </xf>
    <xf numFmtId="165" fontId="5" fillId="0" borderId="0" xfId="0" applyNumberFormat="1" applyFont="1" applyAlignment="1" applyProtection="1">
      <alignment horizontal="left" wrapText="1"/>
      <protection hidden="1"/>
    </xf>
    <xf numFmtId="44" fontId="24" fillId="0" borderId="0" xfId="30" applyFont="1" applyAlignment="1">
      <alignment horizontal="center"/>
    </xf>
    <xf numFmtId="43" fontId="35" fillId="0" borderId="0" xfId="0" applyNumberFormat="1" applyFont="1"/>
    <xf numFmtId="0" fontId="0" fillId="0" borderId="20" xfId="0" applyBorder="1"/>
    <xf numFmtId="44" fontId="35" fillId="0" borderId="0" xfId="0" applyNumberFormat="1" applyFont="1"/>
    <xf numFmtId="0" fontId="5" fillId="0" borderId="0" xfId="47"/>
    <xf numFmtId="44" fontId="30" fillId="0" borderId="34" xfId="30" applyFont="1" applyBorder="1" applyAlignment="1">
      <alignment horizontal="center" vertical="center" wrapText="1"/>
    </xf>
    <xf numFmtId="165" fontId="5" fillId="0" borderId="42" xfId="0" applyNumberFormat="1" applyFont="1" applyBorder="1" applyAlignment="1" applyProtection="1">
      <alignment horizontal="left"/>
      <protection hidden="1"/>
    </xf>
    <xf numFmtId="0" fontId="4" fillId="0" borderId="46" xfId="0" applyFont="1" applyBorder="1" applyAlignment="1" applyProtection="1">
      <alignment horizontal="left"/>
      <protection hidden="1"/>
    </xf>
    <xf numFmtId="0" fontId="4" fillId="0" borderId="0" xfId="0" applyFont="1" applyAlignment="1" applyProtection="1">
      <alignment horizontal="left"/>
      <protection hidden="1"/>
    </xf>
    <xf numFmtId="165" fontId="5" fillId="0" borderId="42" xfId="0" applyNumberFormat="1" applyFont="1" applyBorder="1" applyAlignment="1" applyProtection="1">
      <alignment horizontal="left" wrapText="1"/>
      <protection hidden="1"/>
    </xf>
    <xf numFmtId="0" fontId="4" fillId="0" borderId="47" xfId="0" applyFont="1" applyBorder="1" applyAlignment="1" applyProtection="1">
      <alignment horizontal="left"/>
      <protection hidden="1"/>
    </xf>
    <xf numFmtId="0" fontId="4" fillId="0" borderId="16" xfId="0" applyFont="1" applyBorder="1"/>
    <xf numFmtId="165" fontId="4" fillId="0" borderId="0" xfId="0" applyNumberFormat="1" applyFont="1" applyAlignment="1" applyProtection="1">
      <alignment horizontal="left"/>
      <protection hidden="1"/>
    </xf>
    <xf numFmtId="165" fontId="5" fillId="0" borderId="48" xfId="0" applyNumberFormat="1" applyFont="1" applyBorder="1" applyAlignment="1" applyProtection="1">
      <alignment horizontal="left"/>
      <protection hidden="1"/>
    </xf>
    <xf numFmtId="165" fontId="5" fillId="0" borderId="48" xfId="0" applyNumberFormat="1" applyFont="1" applyBorder="1" applyAlignment="1" applyProtection="1">
      <alignment horizontal="left" wrapText="1"/>
      <protection hidden="1"/>
    </xf>
    <xf numFmtId="0" fontId="4" fillId="0" borderId="18" xfId="0" applyFont="1" applyBorder="1" applyAlignment="1" applyProtection="1">
      <alignment horizontal="left"/>
      <protection hidden="1"/>
    </xf>
    <xf numFmtId="10" fontId="5" fillId="0" borderId="42" xfId="43" applyNumberFormat="1" applyFont="1" applyBorder="1" applyAlignment="1" applyProtection="1">
      <alignment horizontal="center"/>
      <protection hidden="1"/>
    </xf>
    <xf numFmtId="0" fontId="0" fillId="24" borderId="17" xfId="0" applyFill="1" applyBorder="1"/>
    <xf numFmtId="44" fontId="30" fillId="0" borderId="0" xfId="30" applyFont="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pplyProtection="1">
      <alignment horizontal="left"/>
      <protection hidden="1"/>
    </xf>
    <xf numFmtId="165" fontId="24" fillId="0" borderId="0" xfId="30" applyNumberFormat="1" applyFont="1" applyAlignment="1">
      <alignment horizontal="center"/>
    </xf>
    <xf numFmtId="165" fontId="30" fillId="0" borderId="35" xfId="30" applyNumberFormat="1" applyFont="1" applyBorder="1" applyAlignment="1">
      <alignment horizontal="center" vertical="center" wrapText="1"/>
    </xf>
    <xf numFmtId="165" fontId="30" fillId="0" borderId="0" xfId="30" applyNumberFormat="1" applyFont="1" applyAlignment="1">
      <alignment horizontal="center" vertical="center" wrapText="1"/>
    </xf>
    <xf numFmtId="165" fontId="0" fillId="0" borderId="33" xfId="30" applyNumberFormat="1" applyFont="1" applyBorder="1" applyAlignment="1">
      <alignment horizontal="center"/>
    </xf>
    <xf numFmtId="165" fontId="0" fillId="0" borderId="0" xfId="0" applyNumberFormat="1"/>
    <xf numFmtId="165" fontId="4" fillId="0" borderId="14" xfId="0" applyNumberFormat="1" applyFont="1" applyBorder="1"/>
    <xf numFmtId="0" fontId="24" fillId="0" borderId="0" xfId="0" applyFont="1" applyAlignment="1">
      <alignment horizontal="center"/>
    </xf>
    <xf numFmtId="44" fontId="4" fillId="0" borderId="34" xfId="30" applyFont="1" applyBorder="1" applyAlignment="1">
      <alignment horizontal="center" vertical="center" wrapText="1"/>
    </xf>
    <xf numFmtId="165" fontId="5" fillId="24" borderId="14" xfId="0" applyNumberFormat="1" applyFont="1" applyFill="1" applyBorder="1"/>
    <xf numFmtId="0" fontId="4" fillId="0" borderId="29" xfId="0" applyFont="1" applyBorder="1" applyAlignment="1" applyProtection="1">
      <alignment horizontal="left"/>
      <protection hidden="1"/>
    </xf>
    <xf numFmtId="165" fontId="5" fillId="24" borderId="36" xfId="0" applyNumberFormat="1" applyFont="1" applyFill="1" applyBorder="1"/>
    <xf numFmtId="0" fontId="4" fillId="0" borderId="24" xfId="0" applyFont="1" applyBorder="1" applyAlignment="1" applyProtection="1">
      <alignment horizontal="left"/>
      <protection hidden="1"/>
    </xf>
    <xf numFmtId="165" fontId="4" fillId="0" borderId="38" xfId="0" applyNumberFormat="1" applyFont="1" applyBorder="1"/>
    <xf numFmtId="44" fontId="4" fillId="0" borderId="0" xfId="30" applyFont="1" applyAlignment="1">
      <alignment horizontal="left" wrapText="1"/>
    </xf>
    <xf numFmtId="44" fontId="4" fillId="0" borderId="0" xfId="30" applyFont="1" applyAlignment="1">
      <alignment wrapText="1"/>
    </xf>
    <xf numFmtId="44" fontId="5" fillId="0" borderId="0" xfId="30" applyFont="1"/>
    <xf numFmtId="44" fontId="5" fillId="0" borderId="41" xfId="30" applyFont="1" applyBorder="1" applyAlignment="1" applyProtection="1">
      <alignment horizontal="left"/>
      <protection hidden="1"/>
    </xf>
    <xf numFmtId="44" fontId="5" fillId="0" borderId="44" xfId="30" applyFont="1" applyBorder="1" applyAlignment="1" applyProtection="1">
      <alignment horizontal="left"/>
      <protection hidden="1"/>
    </xf>
    <xf numFmtId="165" fontId="0" fillId="0" borderId="32" xfId="30" applyNumberFormat="1" applyFont="1" applyBorder="1" applyAlignment="1">
      <alignment horizontal="center"/>
    </xf>
    <xf numFmtId="44" fontId="4" fillId="0" borderId="48" xfId="30" applyFont="1" applyBorder="1" applyAlignment="1">
      <alignment horizontal="left" wrapText="1"/>
    </xf>
    <xf numFmtId="165" fontId="4" fillId="0" borderId="33" xfId="0" applyNumberFormat="1" applyFont="1" applyBorder="1"/>
    <xf numFmtId="44" fontId="4" fillId="0" borderId="50" xfId="30" applyFont="1" applyBorder="1" applyAlignment="1">
      <alignment horizontal="left" wrapText="1"/>
    </xf>
    <xf numFmtId="165" fontId="4" fillId="0" borderId="39" xfId="0" applyNumberFormat="1" applyFont="1" applyBorder="1"/>
    <xf numFmtId="44" fontId="5" fillId="0" borderId="51" xfId="30" applyFont="1" applyBorder="1" applyAlignment="1">
      <alignment horizontal="left" wrapText="1"/>
    </xf>
    <xf numFmtId="44" fontId="5" fillId="0" borderId="48" xfId="30" applyFont="1" applyBorder="1" applyAlignment="1">
      <alignment horizontal="left" wrapText="1"/>
    </xf>
    <xf numFmtId="44" fontId="4" fillId="0" borderId="49" xfId="30" applyFont="1" applyBorder="1" applyAlignment="1">
      <alignment horizontal="left" wrapText="1"/>
    </xf>
    <xf numFmtId="165" fontId="4" fillId="0" borderId="37" xfId="0" applyNumberFormat="1" applyFont="1" applyBorder="1"/>
    <xf numFmtId="10" fontId="0" fillId="0" borderId="37" xfId="0" applyNumberFormat="1" applyBorder="1" applyAlignment="1">
      <alignment horizontal="center"/>
    </xf>
    <xf numFmtId="165" fontId="4" fillId="0" borderId="52" xfId="0" applyNumberFormat="1" applyFont="1" applyBorder="1"/>
    <xf numFmtId="165" fontId="4" fillId="0" borderId="0" xfId="0" applyNumberFormat="1" applyFont="1"/>
    <xf numFmtId="10" fontId="5" fillId="0" borderId="0" xfId="43" applyNumberFormat="1" applyFont="1" applyAlignment="1">
      <alignment horizontal="center"/>
    </xf>
    <xf numFmtId="165" fontId="5" fillId="24" borderId="31" xfId="0" applyNumberFormat="1" applyFont="1" applyFill="1" applyBorder="1"/>
    <xf numFmtId="44" fontId="5" fillId="0" borderId="41" xfId="30" applyFont="1" applyBorder="1" applyAlignment="1">
      <alignment horizontal="left" wrapText="1"/>
    </xf>
    <xf numFmtId="0" fontId="4" fillId="0" borderId="44" xfId="0" applyFont="1" applyBorder="1" applyAlignment="1" applyProtection="1">
      <alignment horizontal="left"/>
      <protection hidden="1"/>
    </xf>
    <xf numFmtId="165" fontId="0" fillId="0" borderId="0" xfId="30" applyNumberFormat="1" applyFont="1" applyAlignment="1">
      <alignment horizontal="center"/>
    </xf>
    <xf numFmtId="42" fontId="5" fillId="0" borderId="0" xfId="30" applyNumberFormat="1" applyFont="1" applyProtection="1">
      <protection hidden="1"/>
    </xf>
    <xf numFmtId="44" fontId="0" fillId="0" borderId="0" xfId="30" applyFont="1" applyAlignment="1">
      <alignment horizontal="center"/>
    </xf>
    <xf numFmtId="165" fontId="5" fillId="0" borderId="41" xfId="0" applyNumberFormat="1" applyFont="1" applyBorder="1" applyAlignment="1" applyProtection="1">
      <alignment horizontal="left"/>
      <protection hidden="1"/>
    </xf>
    <xf numFmtId="165" fontId="5" fillId="0" borderId="44" xfId="0" applyNumberFormat="1" applyFont="1" applyBorder="1" applyAlignment="1" applyProtection="1">
      <alignment horizontal="left"/>
      <protection hidden="1"/>
    </xf>
    <xf numFmtId="165" fontId="5" fillId="0" borderId="17" xfId="0" applyNumberFormat="1" applyFont="1" applyBorder="1" applyAlignment="1" applyProtection="1">
      <alignment horizontal="left"/>
      <protection hidden="1"/>
    </xf>
    <xf numFmtId="165" fontId="4" fillId="0" borderId="18" xfId="0" applyNumberFormat="1" applyFont="1" applyBorder="1" applyAlignment="1" applyProtection="1">
      <alignment horizontal="left"/>
      <protection hidden="1"/>
    </xf>
    <xf numFmtId="165" fontId="5" fillId="0" borderId="46" xfId="0" applyNumberFormat="1" applyFont="1" applyBorder="1" applyAlignment="1" applyProtection="1">
      <alignment horizontal="left"/>
      <protection hidden="1"/>
    </xf>
    <xf numFmtId="165" fontId="5" fillId="24" borderId="41" xfId="0" applyNumberFormat="1" applyFont="1" applyFill="1" applyBorder="1" applyAlignment="1" applyProtection="1">
      <alignment horizontal="left"/>
      <protection hidden="1"/>
    </xf>
    <xf numFmtId="165" fontId="5" fillId="24" borderId="44" xfId="0" applyNumberFormat="1" applyFont="1" applyFill="1" applyBorder="1" applyAlignment="1" applyProtection="1">
      <alignment horizontal="left"/>
      <protection hidden="1"/>
    </xf>
    <xf numFmtId="165" fontId="5" fillId="0" borderId="31" xfId="0" applyNumberFormat="1" applyFont="1" applyBorder="1"/>
    <xf numFmtId="165" fontId="5" fillId="0" borderId="32" xfId="0" applyNumberFormat="1" applyFont="1" applyBorder="1"/>
    <xf numFmtId="0" fontId="4" fillId="0" borderId="41" xfId="0" applyFont="1" applyBorder="1"/>
    <xf numFmtId="0" fontId="4" fillId="0" borderId="48" xfId="0" applyFont="1" applyBorder="1"/>
    <xf numFmtId="0" fontId="4" fillId="0" borderId="49" xfId="0" applyFont="1" applyBorder="1"/>
    <xf numFmtId="0" fontId="4" fillId="0" borderId="44" xfId="0" applyFont="1" applyBorder="1"/>
    <xf numFmtId="10" fontId="5" fillId="0" borderId="42" xfId="0" applyNumberFormat="1" applyFont="1" applyBorder="1" applyAlignment="1">
      <alignment horizontal="center"/>
    </xf>
    <xf numFmtId="0" fontId="5" fillId="0" borderId="46" xfId="0" applyFont="1" applyBorder="1"/>
    <xf numFmtId="165" fontId="4" fillId="0" borderId="54" xfId="30" applyNumberFormat="1" applyFont="1" applyBorder="1" applyAlignment="1">
      <alignment horizontal="center"/>
    </xf>
    <xf numFmtId="165" fontId="4" fillId="0" borderId="37" xfId="30" applyNumberFormat="1" applyFont="1" applyBorder="1" applyAlignment="1">
      <alignment horizontal="center"/>
    </xf>
    <xf numFmtId="165" fontId="4" fillId="0" borderId="52" xfId="30" applyNumberFormat="1" applyFont="1" applyBorder="1" applyAlignment="1">
      <alignment horizontal="center"/>
    </xf>
    <xf numFmtId="42" fontId="4" fillId="0" borderId="37" xfId="30" applyNumberFormat="1" applyFont="1" applyBorder="1" applyProtection="1">
      <protection hidden="1"/>
    </xf>
    <xf numFmtId="42" fontId="4" fillId="0" borderId="52" xfId="30" applyNumberFormat="1" applyFont="1" applyBorder="1" applyProtection="1">
      <protection hidden="1"/>
    </xf>
    <xf numFmtId="165" fontId="4" fillId="0" borderId="37" xfId="30" applyNumberFormat="1" applyFont="1" applyBorder="1" applyProtection="1">
      <protection hidden="1"/>
    </xf>
    <xf numFmtId="165" fontId="4" fillId="0" borderId="52" xfId="30" applyNumberFormat="1" applyFont="1" applyBorder="1" applyProtection="1">
      <protection hidden="1"/>
    </xf>
    <xf numFmtId="0" fontId="38" fillId="0" borderId="0" xfId="40" applyFont="1" applyAlignment="1">
      <alignment horizontal="left"/>
    </xf>
    <xf numFmtId="168" fontId="5" fillId="0" borderId="0" xfId="29" applyNumberFormat="1" applyAlignment="1">
      <alignment horizontal="center"/>
    </xf>
    <xf numFmtId="39" fontId="4" fillId="0" borderId="0" xfId="29" applyNumberFormat="1" applyFont="1" applyAlignment="1">
      <alignment horizontal="center" vertical="center" wrapText="1"/>
    </xf>
    <xf numFmtId="168" fontId="4" fillId="0" borderId="0" xfId="29" applyNumberFormat="1" applyFont="1" applyAlignment="1">
      <alignment horizontal="center" vertical="center" wrapText="1"/>
    </xf>
    <xf numFmtId="39" fontId="6" fillId="0" borderId="15" xfId="40" applyNumberFormat="1" applyFont="1" applyBorder="1" applyAlignment="1">
      <alignment horizontal="center" vertical="center" wrapText="1"/>
    </xf>
    <xf numFmtId="39" fontId="6" fillId="0" borderId="16" xfId="40" applyNumberFormat="1" applyFont="1" applyBorder="1" applyAlignment="1">
      <alignment horizontal="center" vertical="center" wrapText="1"/>
    </xf>
    <xf numFmtId="0" fontId="32" fillId="0" borderId="0" xfId="40" applyFont="1" applyAlignment="1">
      <alignment horizontal="left"/>
    </xf>
    <xf numFmtId="43" fontId="5" fillId="0" borderId="0" xfId="0" applyNumberFormat="1" applyFont="1"/>
    <xf numFmtId="0" fontId="5" fillId="0" borderId="0" xfId="0" applyFont="1" applyAlignment="1">
      <alignment horizontal="center" vertical="center" wrapText="1"/>
    </xf>
    <xf numFmtId="0" fontId="4" fillId="0" borderId="19" xfId="40" applyFont="1" applyBorder="1" applyAlignment="1">
      <alignment horizontal="center" vertical="center" wrapText="1"/>
    </xf>
    <xf numFmtId="4" fontId="4" fillId="0" borderId="20" xfId="40" applyNumberFormat="1" applyFont="1" applyBorder="1" applyAlignment="1">
      <alignment horizontal="center" vertical="center" wrapText="1"/>
    </xf>
    <xf numFmtId="168" fontId="4" fillId="0" borderId="20" xfId="40" applyNumberFormat="1" applyFont="1" applyBorder="1" applyAlignment="1">
      <alignment horizontal="center" vertical="center" wrapText="1"/>
    </xf>
    <xf numFmtId="4" fontId="4" fillId="0" borderId="0" xfId="40" applyNumberFormat="1" applyFont="1" applyAlignment="1">
      <alignment horizontal="center" vertical="center" wrapText="1"/>
    </xf>
    <xf numFmtId="43" fontId="5" fillId="0" borderId="0" xfId="28" applyFont="1"/>
    <xf numFmtId="0" fontId="35" fillId="0" borderId="0" xfId="40" applyFont="1"/>
    <xf numFmtId="172" fontId="5" fillId="0" borderId="0" xfId="43" applyNumberFormat="1" applyFont="1"/>
    <xf numFmtId="39" fontId="5" fillId="0" borderId="0" xfId="0" applyNumberFormat="1" applyFont="1"/>
    <xf numFmtId="168" fontId="5" fillId="0" borderId="0" xfId="40" applyNumberFormat="1" applyFont="1"/>
    <xf numFmtId="39" fontId="5" fillId="0" borderId="16" xfId="29" applyNumberFormat="1" applyBorder="1"/>
    <xf numFmtId="168" fontId="5" fillId="0" borderId="16" xfId="29" applyNumberFormat="1" applyBorder="1"/>
    <xf numFmtId="39" fontId="5" fillId="0" borderId="16" xfId="40" applyNumberFormat="1" applyFont="1" applyBorder="1"/>
    <xf numFmtId="0" fontId="5" fillId="0" borderId="16" xfId="40" applyFont="1" applyBorder="1"/>
    <xf numFmtId="44" fontId="24" fillId="0" borderId="0" xfId="0" applyNumberFormat="1" applyFont="1" applyAlignment="1">
      <alignment horizontal="center"/>
    </xf>
    <xf numFmtId="164" fontId="0" fillId="0" borderId="0" xfId="28" applyNumberFormat="1" applyFont="1"/>
    <xf numFmtId="43" fontId="5" fillId="24" borderId="14" xfId="28" applyFont="1" applyFill="1" applyBorder="1"/>
    <xf numFmtId="43" fontId="5" fillId="0" borderId="14" xfId="28" applyFont="1" applyBorder="1"/>
    <xf numFmtId="43" fontId="5" fillId="24" borderId="31" xfId="28" applyFont="1" applyFill="1" applyBorder="1"/>
    <xf numFmtId="43" fontId="5" fillId="0" borderId="31" xfId="28" applyFont="1" applyBorder="1"/>
    <xf numFmtId="43" fontId="5" fillId="0" borderId="32" xfId="28" applyFont="1" applyBorder="1"/>
    <xf numFmtId="0" fontId="5" fillId="24" borderId="12" xfId="40" applyFont="1" applyFill="1" applyBorder="1" applyAlignment="1">
      <alignment horizontal="left" indent="1"/>
    </xf>
    <xf numFmtId="43" fontId="5" fillId="0" borderId="33" xfId="28" applyFont="1" applyBorder="1"/>
    <xf numFmtId="43" fontId="4" fillId="0" borderId="37" xfId="29" applyFont="1" applyBorder="1"/>
    <xf numFmtId="39" fontId="4" fillId="0" borderId="37" xfId="29" applyNumberFormat="1" applyFont="1" applyBorder="1"/>
    <xf numFmtId="39" fontId="4" fillId="0" borderId="52" xfId="29" applyNumberFormat="1" applyFont="1" applyBorder="1"/>
    <xf numFmtId="0" fontId="4" fillId="0" borderId="0" xfId="0" applyFont="1"/>
    <xf numFmtId="43" fontId="4" fillId="0" borderId="0" xfId="28" applyFont="1"/>
    <xf numFmtId="0" fontId="39" fillId="0" borderId="13" xfId="40" applyFont="1" applyBorder="1" applyAlignment="1">
      <alignment horizontal="left" indent="1"/>
    </xf>
    <xf numFmtId="0" fontId="0" fillId="0" borderId="25" xfId="0" applyBorder="1" applyAlignment="1">
      <alignment horizontal="left" indent="1"/>
    </xf>
    <xf numFmtId="44" fontId="2" fillId="0" borderId="34" xfId="30" applyBorder="1" applyAlignment="1">
      <alignment horizontal="right"/>
    </xf>
    <xf numFmtId="43" fontId="0" fillId="0" borderId="14" xfId="28" applyFont="1" applyBorder="1" applyAlignment="1">
      <alignment horizontal="right"/>
    </xf>
    <xf numFmtId="43" fontId="0" fillId="0" borderId="38" xfId="28" applyFont="1" applyBorder="1" applyAlignment="1">
      <alignment horizontal="right"/>
    </xf>
    <xf numFmtId="43" fontId="0" fillId="0" borderId="33" xfId="28" applyFont="1" applyBorder="1" applyAlignment="1">
      <alignment horizontal="right"/>
    </xf>
    <xf numFmtId="43" fontId="0" fillId="0" borderId="39" xfId="28" applyFont="1" applyBorder="1" applyAlignment="1">
      <alignment horizontal="right"/>
    </xf>
    <xf numFmtId="44" fontId="2" fillId="0" borderId="35" xfId="30" applyBorder="1" applyAlignment="1">
      <alignment horizontal="right"/>
    </xf>
    <xf numFmtId="0" fontId="5" fillId="24" borderId="12" xfId="0" applyFont="1" applyFill="1" applyBorder="1" applyAlignment="1">
      <alignment horizontal="left" vertical="top" wrapText="1"/>
    </xf>
    <xf numFmtId="43" fontId="0" fillId="24" borderId="14" xfId="28" applyFont="1" applyFill="1" applyBorder="1" applyAlignment="1">
      <alignment horizontal="center"/>
    </xf>
    <xf numFmtId="10" fontId="0" fillId="24" borderId="14" xfId="0" applyNumberFormat="1" applyFill="1" applyBorder="1" applyAlignment="1">
      <alignment horizontal="center"/>
    </xf>
    <xf numFmtId="43" fontId="0" fillId="24" borderId="38" xfId="28" applyFont="1" applyFill="1" applyBorder="1" applyAlignment="1">
      <alignment horizontal="center"/>
    </xf>
    <xf numFmtId="10" fontId="0" fillId="24" borderId="38" xfId="0" applyNumberFormat="1" applyFill="1" applyBorder="1" applyAlignment="1">
      <alignment horizontal="center"/>
    </xf>
    <xf numFmtId="44" fontId="24" fillId="0" borderId="0" xfId="0" applyNumberFormat="1" applyFont="1"/>
    <xf numFmtId="0" fontId="40" fillId="0" borderId="0" xfId="0" applyFont="1"/>
    <xf numFmtId="44" fontId="40" fillId="0" borderId="0" xfId="0" applyNumberFormat="1" applyFont="1"/>
    <xf numFmtId="0" fontId="0" fillId="24" borderId="10" xfId="0" applyFill="1" applyBorder="1"/>
    <xf numFmtId="0" fontId="0" fillId="24" borderId="0" xfId="0" applyFill="1"/>
    <xf numFmtId="0" fontId="0" fillId="24" borderId="11" xfId="0" applyFill="1" applyBorder="1"/>
    <xf numFmtId="0" fontId="0" fillId="24" borderId="18" xfId="0" applyFill="1" applyBorder="1"/>
    <xf numFmtId="0" fontId="0" fillId="24" borderId="45" xfId="0" applyFill="1" applyBorder="1"/>
    <xf numFmtId="0" fontId="5" fillId="0" borderId="0" xfId="0" applyFont="1" applyAlignment="1">
      <alignment horizontal="left" vertical="top" wrapText="1"/>
    </xf>
    <xf numFmtId="0" fontId="0" fillId="24" borderId="10" xfId="0" applyFill="1" applyBorder="1" applyAlignment="1">
      <alignment wrapText="1"/>
    </xf>
    <xf numFmtId="0" fontId="0" fillId="24" borderId="0" xfId="0" applyFill="1" applyAlignment="1">
      <alignment wrapText="1"/>
    </xf>
    <xf numFmtId="0" fontId="0" fillId="24" borderId="11" xfId="0" applyFill="1" applyBorder="1" applyAlignment="1">
      <alignment wrapText="1"/>
    </xf>
    <xf numFmtId="0" fontId="0" fillId="24" borderId="18" xfId="0" applyFill="1" applyBorder="1" applyAlignment="1">
      <alignment wrapText="1"/>
    </xf>
    <xf numFmtId="0" fontId="0" fillId="24" borderId="17" xfId="0" applyFill="1" applyBorder="1" applyAlignment="1">
      <alignment wrapText="1"/>
    </xf>
    <xf numFmtId="0" fontId="0" fillId="24" borderId="45" xfId="0" applyFill="1" applyBorder="1" applyAlignment="1">
      <alignment wrapText="1"/>
    </xf>
    <xf numFmtId="165" fontId="5" fillId="0" borderId="31" xfId="30" applyNumberFormat="1" applyFont="1" applyBorder="1" applyProtection="1">
      <protection hidden="1"/>
    </xf>
    <xf numFmtId="10" fontId="0" fillId="0" borderId="0" xfId="0" applyNumberFormat="1"/>
    <xf numFmtId="0" fontId="0" fillId="24" borderId="18" xfId="0" applyFill="1" applyBorder="1" applyAlignment="1">
      <alignment horizontal="left"/>
    </xf>
    <xf numFmtId="44" fontId="0" fillId="0" borderId="14" xfId="0" applyNumberFormat="1" applyBorder="1"/>
    <xf numFmtId="44" fontId="4" fillId="0" borderId="37" xfId="30" applyFont="1" applyBorder="1" applyProtection="1">
      <protection hidden="1"/>
    </xf>
    <xf numFmtId="44" fontId="5" fillId="0" borderId="14" xfId="30" applyFont="1" applyBorder="1" applyProtection="1">
      <protection hidden="1"/>
    </xf>
    <xf numFmtId="43" fontId="2" fillId="24" borderId="14" xfId="28" applyFill="1" applyBorder="1"/>
    <xf numFmtId="44" fontId="0" fillId="0" borderId="31" xfId="30" applyFont="1" applyBorder="1" applyAlignment="1">
      <alignment horizontal="center"/>
    </xf>
    <xf numFmtId="44" fontId="0" fillId="0" borderId="14" xfId="30" applyFont="1" applyBorder="1" applyAlignment="1">
      <alignment horizontal="center"/>
    </xf>
    <xf numFmtId="44" fontId="0" fillId="0" borderId="36" xfId="30" applyFont="1" applyBorder="1" applyAlignment="1">
      <alignment horizontal="center"/>
    </xf>
    <xf numFmtId="165" fontId="2" fillId="0" borderId="48" xfId="0" applyNumberFormat="1" applyFont="1" applyBorder="1" applyAlignment="1" applyProtection="1">
      <alignment horizontal="left"/>
      <protection hidden="1"/>
    </xf>
    <xf numFmtId="0" fontId="1" fillId="0" borderId="0" xfId="50"/>
    <xf numFmtId="0" fontId="2" fillId="0" borderId="0" xfId="51"/>
    <xf numFmtId="0" fontId="41" fillId="0" borderId="0" xfId="51" applyFont="1" applyAlignment="1">
      <alignment wrapText="1"/>
    </xf>
    <xf numFmtId="0" fontId="2" fillId="0" borderId="14" xfId="51" applyBorder="1" applyAlignment="1">
      <alignment wrapText="1"/>
    </xf>
    <xf numFmtId="0" fontId="41" fillId="0" borderId="14" xfId="51" applyFont="1" applyBorder="1" applyAlignment="1">
      <alignment wrapText="1"/>
    </xf>
    <xf numFmtId="0" fontId="41" fillId="0" borderId="36" xfId="51" applyFont="1" applyBorder="1" applyAlignment="1">
      <alignment wrapText="1"/>
    </xf>
    <xf numFmtId="0" fontId="42" fillId="0" borderId="14" xfId="51" applyFont="1" applyBorder="1" applyAlignment="1">
      <alignment wrapText="1"/>
    </xf>
    <xf numFmtId="0" fontId="43" fillId="0" borderId="14" xfId="51" applyFont="1" applyBorder="1" applyAlignment="1">
      <alignment wrapText="1"/>
    </xf>
    <xf numFmtId="0" fontId="44" fillId="0" borderId="56" xfId="51" applyFont="1" applyBorder="1" applyAlignment="1">
      <alignment horizontal="center" wrapText="1"/>
    </xf>
    <xf numFmtId="0" fontId="38" fillId="0" borderId="0" xfId="51" applyFont="1" applyAlignment="1">
      <alignment horizontal="right" wrapText="1"/>
    </xf>
    <xf numFmtId="0" fontId="41" fillId="0" borderId="0" xfId="51" applyFont="1"/>
    <xf numFmtId="174" fontId="41" fillId="0" borderId="0" xfId="51" applyNumberFormat="1" applyFont="1"/>
    <xf numFmtId="0" fontId="44" fillId="25" borderId="56" xfId="51" applyFont="1" applyFill="1" applyBorder="1" applyAlignment="1">
      <alignment horizontal="center" wrapText="1"/>
    </xf>
    <xf numFmtId="10" fontId="0" fillId="26" borderId="36" xfId="0" applyNumberFormat="1" applyFill="1" applyBorder="1" applyAlignment="1">
      <alignment horizontal="center"/>
    </xf>
    <xf numFmtId="5" fontId="5" fillId="24" borderId="31" xfId="0" applyNumberFormat="1" applyFont="1" applyFill="1" applyBorder="1"/>
    <xf numFmtId="5" fontId="5" fillId="24" borderId="14" xfId="0" applyNumberFormat="1" applyFont="1" applyFill="1" applyBorder="1"/>
    <xf numFmtId="166" fontId="5" fillId="24" borderId="14" xfId="0" applyNumberFormat="1" applyFont="1" applyFill="1" applyBorder="1" applyAlignment="1">
      <alignment horizontal="center"/>
    </xf>
    <xf numFmtId="165" fontId="0" fillId="24" borderId="33" xfId="0" applyNumberFormat="1" applyFill="1" applyBorder="1" applyAlignment="1">
      <alignment horizontal="center"/>
    </xf>
    <xf numFmtId="0" fontId="30" fillId="0" borderId="34" xfId="0" applyFont="1" applyBorder="1" applyAlignment="1">
      <alignment horizontal="center"/>
    </xf>
    <xf numFmtId="0" fontId="2" fillId="24" borderId="53" xfId="40" applyFont="1" applyFill="1" applyBorder="1" applyAlignment="1">
      <alignment horizontal="left" indent="1"/>
    </xf>
    <xf numFmtId="0" fontId="2" fillId="24" borderId="12" xfId="40" applyFont="1" applyFill="1" applyBorder="1" applyAlignment="1">
      <alignment horizontal="left" indent="1"/>
    </xf>
    <xf numFmtId="165" fontId="2" fillId="0" borderId="41" xfId="0" applyNumberFormat="1" applyFont="1" applyBorder="1" applyAlignment="1" applyProtection="1">
      <alignment horizontal="left"/>
      <protection hidden="1"/>
    </xf>
    <xf numFmtId="165" fontId="2" fillId="0" borderId="48" xfId="0" applyNumberFormat="1" applyFont="1" applyBorder="1" applyAlignment="1" applyProtection="1">
      <alignment horizontal="left" wrapText="1"/>
      <protection hidden="1"/>
    </xf>
    <xf numFmtId="165" fontId="2" fillId="24" borderId="41" xfId="0" applyNumberFormat="1" applyFont="1" applyFill="1" applyBorder="1" applyAlignment="1" applyProtection="1">
      <alignment horizontal="left"/>
      <protection hidden="1"/>
    </xf>
    <xf numFmtId="10" fontId="0" fillId="26" borderId="31" xfId="0" applyNumberFormat="1" applyFill="1" applyBorder="1" applyAlignment="1">
      <alignment horizontal="center"/>
    </xf>
    <xf numFmtId="7" fontId="0" fillId="24" borderId="32" xfId="30" applyNumberFormat="1" applyFont="1" applyFill="1" applyBorder="1" applyAlignment="1">
      <alignment horizontal="center"/>
    </xf>
    <xf numFmtId="44" fontId="0" fillId="24" borderId="33" xfId="30" applyFont="1" applyFill="1" applyBorder="1" applyAlignment="1">
      <alignment horizontal="center"/>
    </xf>
    <xf numFmtId="44" fontId="0" fillId="0" borderId="33" xfId="30" applyFont="1" applyBorder="1" applyAlignment="1">
      <alignment horizontal="center"/>
    </xf>
    <xf numFmtId="44" fontId="0" fillId="0" borderId="58" xfId="30" applyFont="1" applyBorder="1" applyAlignment="1">
      <alignment horizontal="center"/>
    </xf>
    <xf numFmtId="10" fontId="5" fillId="0" borderId="14" xfId="43" applyNumberFormat="1" applyFont="1" applyBorder="1" applyAlignment="1">
      <alignment horizontal="center"/>
    </xf>
    <xf numFmtId="44" fontId="24" fillId="0" borderId="0" xfId="30" applyFont="1"/>
    <xf numFmtId="44" fontId="45" fillId="0" borderId="0" xfId="0" applyNumberFormat="1" applyFont="1" applyAlignment="1">
      <alignment horizontal="center"/>
    </xf>
    <xf numFmtId="44" fontId="25" fillId="0" borderId="0" xfId="0" applyNumberFormat="1" applyFont="1" applyAlignment="1">
      <alignment horizontal="left"/>
    </xf>
    <xf numFmtId="44" fontId="5" fillId="0" borderId="0" xfId="0" applyNumberFormat="1" applyFont="1" applyAlignment="1">
      <alignment horizontal="right"/>
    </xf>
    <xf numFmtId="4" fontId="4" fillId="0" borderId="17" xfId="40" applyNumberFormat="1" applyFont="1" applyBorder="1" applyAlignment="1">
      <alignment horizontal="center" vertical="center" wrapText="1"/>
    </xf>
    <xf numFmtId="3" fontId="4" fillId="0" borderId="17" xfId="40" applyNumberFormat="1" applyFont="1" applyBorder="1" applyAlignment="1">
      <alignment horizontal="center" vertical="center" wrapText="1"/>
    </xf>
    <xf numFmtId="4" fontId="4" fillId="0" borderId="45" xfId="40" applyNumberFormat="1" applyFont="1" applyBorder="1" applyAlignment="1">
      <alignment horizontal="center" vertical="center" wrapText="1"/>
    </xf>
    <xf numFmtId="173" fontId="5" fillId="25" borderId="55" xfId="40" applyNumberFormat="1" applyFont="1" applyFill="1" applyBorder="1"/>
    <xf numFmtId="173" fontId="5" fillId="25" borderId="55" xfId="28" applyNumberFormat="1" applyFont="1" applyFill="1" applyBorder="1"/>
    <xf numFmtId="39" fontId="5" fillId="0" borderId="30" xfId="40" applyNumberFormat="1" applyFont="1" applyBorder="1" applyAlignment="1">
      <alignment vertical="center" wrapText="1"/>
    </xf>
    <xf numFmtId="0" fontId="45" fillId="0" borderId="0" xfId="0" applyFont="1" applyAlignment="1">
      <alignment horizontal="center"/>
    </xf>
    <xf numFmtId="0" fontId="24" fillId="0" borderId="0" xfId="0" applyFont="1"/>
    <xf numFmtId="44" fontId="2" fillId="24" borderId="0" xfId="30" applyFill="1"/>
    <xf numFmtId="44" fontId="2" fillId="0" borderId="0" xfId="30"/>
    <xf numFmtId="44" fontId="25" fillId="0" borderId="0" xfId="30" applyFont="1" applyAlignment="1">
      <alignment horizontal="left"/>
    </xf>
    <xf numFmtId="0" fontId="2" fillId="0" borderId="0" xfId="0" applyFont="1" applyAlignment="1">
      <alignment horizontal="left" indent="3"/>
    </xf>
    <xf numFmtId="44" fontId="36" fillId="0" borderId="48" xfId="30" applyFont="1" applyBorder="1" applyAlignment="1">
      <alignment horizontal="left" wrapText="1"/>
    </xf>
    <xf numFmtId="0" fontId="46" fillId="0" borderId="0" xfId="49" applyFont="1"/>
    <xf numFmtId="0" fontId="38" fillId="0" borderId="0" xfId="51" applyFont="1" applyAlignment="1">
      <alignment horizontal="center"/>
    </xf>
    <xf numFmtId="0" fontId="38" fillId="0" borderId="0" xfId="51" applyFont="1"/>
    <xf numFmtId="0" fontId="44" fillId="0" borderId="56" xfId="51" applyFont="1" applyBorder="1" applyAlignment="1">
      <alignment horizontal="center"/>
    </xf>
    <xf numFmtId="49" fontId="41" fillId="0" borderId="14" xfId="51" applyNumberFormat="1" applyFont="1" applyBorder="1" applyAlignment="1">
      <alignment wrapText="1"/>
    </xf>
    <xf numFmtId="2" fontId="41" fillId="0" borderId="14" xfId="51" applyNumberFormat="1" applyFont="1" applyBorder="1" applyAlignment="1">
      <alignment wrapText="1"/>
    </xf>
    <xf numFmtId="173" fontId="41" fillId="0" borderId="14" xfId="51" applyNumberFormat="1" applyFont="1" applyBorder="1" applyAlignment="1">
      <alignment wrapText="1"/>
    </xf>
    <xf numFmtId="174" fontId="38" fillId="0" borderId="14" xfId="51" applyNumberFormat="1" applyFont="1" applyBorder="1" applyAlignment="1">
      <alignment wrapText="1"/>
    </xf>
    <xf numFmtId="0" fontId="41" fillId="24" borderId="14" xfId="51" applyFont="1" applyFill="1" applyBorder="1" applyAlignment="1">
      <alignment wrapText="1"/>
    </xf>
    <xf numFmtId="39" fontId="47" fillId="0" borderId="45" xfId="40" applyNumberFormat="1" applyFont="1" applyBorder="1" applyAlignment="1">
      <alignment vertical="center" wrapText="1"/>
    </xf>
    <xf numFmtId="171" fontId="5" fillId="25" borderId="49" xfId="40" applyNumberFormat="1" applyFont="1" applyFill="1" applyBorder="1"/>
    <xf numFmtId="0" fontId="0" fillId="27" borderId="0" xfId="0" applyFill="1"/>
    <xf numFmtId="0" fontId="0" fillId="27" borderId="0" xfId="0" applyFill="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2" fillId="0" borderId="0" xfId="0" applyFont="1" applyAlignment="1">
      <alignment vertical="top" wrapText="1"/>
    </xf>
    <xf numFmtId="44" fontId="4" fillId="0" borderId="0" xfId="30" applyFont="1" applyFill="1" applyAlignment="1">
      <alignment horizontal="left"/>
    </xf>
    <xf numFmtId="44" fontId="5" fillId="0" borderId="0" xfId="30" applyFont="1" applyFill="1" applyAlignment="1">
      <alignment horizontal="left"/>
    </xf>
    <xf numFmtId="164" fontId="5" fillId="0" borderId="0" xfId="28" applyNumberFormat="1" applyFont="1" applyFill="1" applyAlignment="1">
      <alignment horizontal="left"/>
    </xf>
    <xf numFmtId="44" fontId="2" fillId="0" borderId="0" xfId="30" applyFill="1" applyAlignment="1">
      <alignment horizontal="center"/>
    </xf>
    <xf numFmtId="5" fontId="5" fillId="24" borderId="36" xfId="0" applyNumberFormat="1" applyFont="1" applyFill="1" applyBorder="1"/>
    <xf numFmtId="44" fontId="2" fillId="0" borderId="51" xfId="30" applyFont="1" applyBorder="1" applyAlignment="1">
      <alignment horizontal="left" wrapText="1"/>
    </xf>
    <xf numFmtId="10" fontId="0" fillId="26" borderId="59" xfId="0" applyNumberFormat="1" applyFill="1" applyBorder="1" applyAlignment="1">
      <alignment horizontal="center"/>
    </xf>
    <xf numFmtId="10" fontId="0" fillId="26" borderId="14" xfId="0" applyNumberFormat="1" applyFill="1" applyBorder="1" applyAlignment="1">
      <alignment horizontal="center"/>
    </xf>
    <xf numFmtId="10" fontId="0" fillId="0" borderId="59" xfId="0" applyNumberFormat="1" applyBorder="1" applyAlignment="1">
      <alignment horizontal="center"/>
    </xf>
    <xf numFmtId="10" fontId="0" fillId="0" borderId="60" xfId="0" applyNumberFormat="1" applyBorder="1" applyAlignment="1">
      <alignment horizontal="center"/>
    </xf>
    <xf numFmtId="0" fontId="5" fillId="24" borderId="61" xfId="0" applyFont="1" applyFill="1" applyBorder="1" applyAlignment="1">
      <alignment horizontal="left" vertical="top" wrapText="1"/>
    </xf>
    <xf numFmtId="43" fontId="5" fillId="0" borderId="36" xfId="28" applyFont="1" applyBorder="1" applyAlignment="1">
      <alignment horizontal="center"/>
    </xf>
    <xf numFmtId="43" fontId="0" fillId="0" borderId="36" xfId="28" applyFont="1" applyBorder="1" applyAlignment="1">
      <alignment horizontal="right"/>
    </xf>
    <xf numFmtId="43" fontId="0" fillId="0" borderId="58" xfId="28" applyFont="1" applyBorder="1" applyAlignment="1">
      <alignment horizontal="right"/>
    </xf>
    <xf numFmtId="0" fontId="49" fillId="0" borderId="56" xfId="0" applyFont="1" applyBorder="1" applyAlignment="1">
      <alignment horizontal="center" vertical="top" wrapText="1"/>
    </xf>
    <xf numFmtId="43" fontId="5" fillId="0" borderId="36" xfId="28" applyFont="1" applyBorder="1"/>
    <xf numFmtId="39" fontId="5" fillId="0" borderId="20" xfId="29" applyNumberFormat="1" applyBorder="1"/>
    <xf numFmtId="44" fontId="24" fillId="0" borderId="0" xfId="0" applyNumberFormat="1" applyFont="1" applyAlignment="1">
      <alignment horizontal="center"/>
    </xf>
    <xf numFmtId="165" fontId="5" fillId="24" borderId="48" xfId="0" applyNumberFormat="1" applyFont="1" applyFill="1" applyBorder="1" applyAlignment="1" applyProtection="1">
      <alignment horizontal="center"/>
      <protection hidden="1"/>
    </xf>
    <xf numFmtId="165" fontId="5" fillId="24" borderId="42" xfId="0" applyNumberFormat="1" applyFont="1" applyFill="1" applyBorder="1" applyAlignment="1" applyProtection="1">
      <alignment horizontal="center"/>
      <protection hidden="1"/>
    </xf>
    <xf numFmtId="44" fontId="37" fillId="0" borderId="0" xfId="30" applyFont="1" applyAlignment="1">
      <alignment horizontal="center" wrapText="1"/>
    </xf>
    <xf numFmtId="44" fontId="6" fillId="0" borderId="0" xfId="30" applyFont="1" applyAlignment="1">
      <alignment horizontal="center" wrapText="1"/>
    </xf>
    <xf numFmtId="44" fontId="45" fillId="0" borderId="0" xfId="30" applyFont="1" applyAlignment="1">
      <alignment horizontal="center"/>
    </xf>
    <xf numFmtId="44" fontId="4" fillId="0" borderId="19" xfId="30" applyFont="1" applyBorder="1" applyAlignment="1">
      <alignment horizontal="center" vertical="center" wrapText="1"/>
    </xf>
    <xf numFmtId="44" fontId="4" fillId="0" borderId="40" xfId="30" applyFont="1" applyBorder="1" applyAlignment="1">
      <alignment horizontal="center" vertical="center" wrapText="1"/>
    </xf>
    <xf numFmtId="165" fontId="2" fillId="24" borderId="57" xfId="0" applyNumberFormat="1" applyFont="1" applyFill="1" applyBorder="1" applyAlignment="1" applyProtection="1">
      <alignment horizontal="left"/>
      <protection hidden="1"/>
    </xf>
    <xf numFmtId="165" fontId="5" fillId="24" borderId="14" xfId="0" applyNumberFormat="1" applyFont="1" applyFill="1" applyBorder="1" applyAlignment="1" applyProtection="1">
      <alignment horizontal="left"/>
      <protection hidden="1"/>
    </xf>
    <xf numFmtId="165" fontId="2" fillId="24" borderId="48" xfId="0" applyNumberFormat="1" applyFont="1" applyFill="1" applyBorder="1" applyAlignment="1" applyProtection="1">
      <alignment horizontal="center"/>
      <protection hidden="1"/>
    </xf>
    <xf numFmtId="44" fontId="2" fillId="24" borderId="0" xfId="30" applyFill="1" applyAlignment="1">
      <alignment horizontal="center"/>
    </xf>
    <xf numFmtId="44" fontId="45" fillId="0" borderId="0" xfId="0" applyNumberFormat="1" applyFont="1" applyAlignment="1">
      <alignment horizontal="center"/>
    </xf>
    <xf numFmtId="0" fontId="5" fillId="24" borderId="42" xfId="0" applyFont="1" applyFill="1" applyBorder="1" applyAlignment="1">
      <alignment horizontal="center" vertical="top" wrapText="1"/>
    </xf>
    <xf numFmtId="0" fontId="0" fillId="24" borderId="14" xfId="0" applyFill="1" applyBorder="1" applyAlignment="1">
      <alignment horizontal="center" vertical="top" wrapText="1"/>
    </xf>
    <xf numFmtId="0" fontId="5" fillId="24" borderId="24" xfId="0" applyFont="1" applyFill="1" applyBorder="1" applyAlignment="1">
      <alignment horizontal="center" vertical="top" wrapText="1"/>
    </xf>
    <xf numFmtId="0" fontId="0" fillId="24" borderId="38" xfId="0" applyFill="1" applyBorder="1" applyAlignment="1">
      <alignment horizontal="center" vertical="top" wrapText="1"/>
    </xf>
    <xf numFmtId="0" fontId="0" fillId="24" borderId="42" xfId="0" applyFill="1" applyBorder="1" applyAlignment="1">
      <alignment horizontal="center" vertical="top" wrapText="1"/>
    </xf>
    <xf numFmtId="0" fontId="5" fillId="24" borderId="43" xfId="0" applyFont="1" applyFill="1" applyBorder="1" applyAlignment="1">
      <alignment horizontal="center" vertical="top" wrapText="1"/>
    </xf>
    <xf numFmtId="0" fontId="50" fillId="0" borderId="0" xfId="0" applyFont="1" applyAlignment="1">
      <alignment horizontal="center"/>
    </xf>
    <xf numFmtId="0" fontId="48" fillId="0" borderId="0" xfId="0" applyFont="1" applyAlignment="1">
      <alignment horizontal="center"/>
    </xf>
    <xf numFmtId="0" fontId="24" fillId="0" borderId="0" xfId="0" applyFont="1" applyAlignment="1">
      <alignment horizontal="center"/>
    </xf>
    <xf numFmtId="0" fontId="45" fillId="0" borderId="0" xfId="0" applyFont="1" applyAlignment="1">
      <alignment horizontal="center"/>
    </xf>
    <xf numFmtId="0" fontId="5" fillId="24" borderId="29" xfId="0" applyFont="1" applyFill="1" applyBorder="1" applyAlignment="1">
      <alignment horizontal="center" vertical="top" wrapText="1"/>
    </xf>
    <xf numFmtId="0" fontId="0" fillId="24" borderId="36" xfId="0" applyFill="1" applyBorder="1" applyAlignment="1">
      <alignment horizontal="center" vertical="top"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5" fillId="24" borderId="18" xfId="0" applyFont="1" applyFill="1" applyBorder="1" applyAlignment="1">
      <alignment horizontal="left" vertical="top" wrapText="1"/>
    </xf>
    <xf numFmtId="0" fontId="5" fillId="24" borderId="17" xfId="0" applyFont="1" applyFill="1" applyBorder="1" applyAlignment="1">
      <alignment horizontal="left" vertical="top" wrapText="1"/>
    </xf>
    <xf numFmtId="0" fontId="5" fillId="24" borderId="45" xfId="0" applyFont="1" applyFill="1" applyBorder="1" applyAlignment="1">
      <alignment horizontal="left" vertical="top" wrapText="1"/>
    </xf>
    <xf numFmtId="0" fontId="26" fillId="0" borderId="15" xfId="0" applyFont="1" applyBorder="1" applyAlignment="1">
      <alignment horizontal="center" wrapText="1"/>
    </xf>
    <xf numFmtId="0" fontId="26" fillId="0" borderId="16" xfId="0" applyFont="1" applyBorder="1" applyAlignment="1">
      <alignment horizontal="center"/>
    </xf>
    <xf numFmtId="0" fontId="26" fillId="0" borderId="30" xfId="0" applyFont="1" applyBorder="1" applyAlignment="1">
      <alignment horizontal="center"/>
    </xf>
    <xf numFmtId="0" fontId="0" fillId="24" borderId="15" xfId="0" applyFill="1" applyBorder="1" applyAlignment="1">
      <alignment wrapText="1"/>
    </xf>
    <xf numFmtId="0" fontId="0" fillId="24" borderId="16" xfId="0" applyFill="1" applyBorder="1" applyAlignment="1">
      <alignment wrapText="1"/>
    </xf>
    <xf numFmtId="0" fontId="0" fillId="24" borderId="30" xfId="0" applyFill="1" applyBorder="1" applyAlignment="1">
      <alignment wrapText="1"/>
    </xf>
    <xf numFmtId="0" fontId="5" fillId="24" borderId="15" xfId="0" applyFont="1" applyFill="1" applyBorder="1" applyAlignment="1">
      <alignment horizontal="left" vertical="top" wrapText="1"/>
    </xf>
    <xf numFmtId="0" fontId="5" fillId="24" borderId="16" xfId="0" applyFont="1" applyFill="1" applyBorder="1" applyAlignment="1">
      <alignment horizontal="left" vertical="top" wrapText="1"/>
    </xf>
    <xf numFmtId="0" fontId="5" fillId="24" borderId="30" xfId="0" applyFont="1" applyFill="1" applyBorder="1" applyAlignment="1">
      <alignment horizontal="left" vertical="top" wrapText="1"/>
    </xf>
    <xf numFmtId="0" fontId="5" fillId="24" borderId="10" xfId="0" applyFont="1" applyFill="1" applyBorder="1" applyAlignment="1">
      <alignment horizontal="left" vertical="top" wrapText="1"/>
    </xf>
    <xf numFmtId="0" fontId="5" fillId="24" borderId="0" xfId="0" applyFont="1" applyFill="1" applyAlignment="1">
      <alignment horizontal="left" vertical="top" wrapText="1"/>
    </xf>
    <xf numFmtId="0" fontId="5" fillId="24" borderId="11" xfId="0" applyFont="1" applyFill="1" applyBorder="1" applyAlignment="1">
      <alignment horizontal="left" vertical="top" wrapText="1"/>
    </xf>
    <xf numFmtId="0" fontId="26" fillId="0" borderId="19" xfId="0" applyFont="1" applyBorder="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center" wrapText="1"/>
    </xf>
    <xf numFmtId="0" fontId="36" fillId="24" borderId="10" xfId="0" applyFont="1" applyFill="1" applyBorder="1" applyAlignment="1">
      <alignment vertical="top" wrapText="1"/>
    </xf>
    <xf numFmtId="0" fontId="36" fillId="24" borderId="0" xfId="0" applyFont="1" applyFill="1" applyAlignment="1">
      <alignment vertical="top" wrapText="1"/>
    </xf>
    <xf numFmtId="0" fontId="36" fillId="24" borderId="11" xfId="0" applyFont="1" applyFill="1" applyBorder="1" applyAlignment="1">
      <alignment vertical="top" wrapText="1"/>
    </xf>
    <xf numFmtId="0" fontId="5" fillId="24" borderId="15" xfId="0" applyFont="1" applyFill="1" applyBorder="1" applyAlignment="1">
      <alignment horizontal="left" wrapText="1"/>
    </xf>
    <xf numFmtId="0" fontId="5" fillId="24" borderId="16" xfId="0" applyFont="1" applyFill="1" applyBorder="1" applyAlignment="1">
      <alignment horizontal="left" wrapText="1"/>
    </xf>
    <xf numFmtId="0" fontId="5" fillId="24" borderId="30" xfId="0" applyFont="1" applyFill="1" applyBorder="1" applyAlignment="1">
      <alignment horizontal="left" wrapText="1"/>
    </xf>
    <xf numFmtId="0" fontId="38" fillId="24" borderId="0" xfId="51" applyFont="1" applyFill="1" applyAlignment="1">
      <alignment horizontal="center" wrapText="1"/>
    </xf>
    <xf numFmtId="0" fontId="38" fillId="0" borderId="19" xfId="51" applyFont="1" applyBorder="1" applyAlignment="1">
      <alignment horizontal="center"/>
    </xf>
    <xf numFmtId="0" fontId="38" fillId="0" borderId="20" xfId="51" applyFont="1" applyBorder="1" applyAlignment="1">
      <alignment horizontal="center"/>
    </xf>
    <xf numFmtId="0" fontId="38" fillId="0" borderId="21" xfId="51"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51" xr:uid="{00000000-0005-0000-0000-000029000000}"/>
    <cellStyle name="Normal 3" xfId="47" xr:uid="{00000000-0005-0000-0000-00002A000000}"/>
    <cellStyle name="Normal 4" xfId="49" xr:uid="{00000000-0005-0000-0000-00002B000000}"/>
    <cellStyle name="Normal 4 2" xfId="50" xr:uid="{00000000-0005-0000-0000-00002C000000}"/>
    <cellStyle name="Note" xfId="41" builtinId="10" customBuiltin="1"/>
    <cellStyle name="Output" xfId="42" builtinId="21" customBuiltin="1"/>
    <cellStyle name="Percent" xfId="43" builtinId="5"/>
    <cellStyle name="Percent 2" xfId="48" xr:uid="{00000000-0005-0000-0000-000030000000}"/>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4%20Budget\HHS\Governor's%20Briefing%20Sheet%20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cdata\users\My%20Documents\TonyBill\New%20Allocation%20Formula\DEMOW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Gov Decisions"/>
      <sheetName val="11-12 Gov brief decisions"/>
      <sheetName val="11-3 DA brief decisions"/>
      <sheetName val="10-1 Regier meeting"/>
      <sheetName val="10-31 decisions"/>
      <sheetName val="10-28 DA brief decisions"/>
      <sheetName val="Scooter (5)- 4th DA Brief 10-28"/>
      <sheetName val="Scooter(4) - 3rd DA Brief 10-17"/>
      <sheetName val="Scooter (3) - 2nd DA Brief"/>
      <sheetName val="Scooter (2) - updated DCF sheet"/>
      <sheetName val="Scooter - 1st DA brief"/>
      <sheetName val="Leg Briefing"/>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ollup"/>
      <sheetName val="Historical Data"/>
      <sheetName val="Summary"/>
      <sheetName val="Allocation Summary"/>
      <sheetName val="Adjustment-Investigation"/>
      <sheetName val="Adjust-Rate of ES Place"/>
      <sheetName val="Adjustment-ES LOS"/>
      <sheetName val="Adjustment-ES Day Cost"/>
      <sheetName val="Adjust-Rate of FC Place"/>
      <sheetName val="Adjustment-FC LOS"/>
      <sheetName val="Adjustment-FC Day Cost"/>
      <sheetName val="Adjust-Rate of RGC Place"/>
      <sheetName val="Adjustment-RGC LOS"/>
      <sheetName val="Adjustment-RGC Day Cost"/>
    </sheetNames>
    <sheetDataSet>
      <sheetData sheetId="0" refreshError="1">
        <row r="2">
          <cell r="C2" t="str">
            <v>FY 01/02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4"/>
  <sheetViews>
    <sheetView showGridLines="0" tabSelected="1" workbookViewId="0">
      <selection activeCell="A3" sqref="A3:B3"/>
    </sheetView>
  </sheetViews>
  <sheetFormatPr defaultColWidth="9.140625" defaultRowHeight="12.75" x14ac:dyDescent="0.2"/>
  <cols>
    <col min="1" max="1" width="5.28515625" style="264" customWidth="1"/>
    <col min="2" max="2" width="83" style="264" customWidth="1"/>
    <col min="3" max="16384" width="9.140625" style="264"/>
  </cols>
  <sheetData>
    <row r="1" spans="1:4" ht="6" customHeight="1" x14ac:dyDescent="0.2">
      <c r="A1" s="180"/>
      <c r="B1" s="181"/>
      <c r="C1" s="181"/>
      <c r="D1"/>
    </row>
    <row r="2" spans="1:4" ht="14.25" x14ac:dyDescent="0.2">
      <c r="A2" s="288" t="str">
        <f>'Proposed Budget'!B2</f>
        <v>RFP #CN2025-03 Attachment #3 - Budget and Budget Narrative</v>
      </c>
      <c r="B2" s="288"/>
      <c r="C2" s="181"/>
      <c r="D2"/>
    </row>
    <row r="3" spans="1:4" ht="14.25" x14ac:dyDescent="0.2">
      <c r="A3" s="288" t="s">
        <v>134</v>
      </c>
      <c r="B3" s="288"/>
      <c r="C3" s="181"/>
      <c r="D3"/>
    </row>
    <row r="4" spans="1:4" x14ac:dyDescent="0.2">
      <c r="A4" s="30"/>
      <c r="B4"/>
      <c r="C4"/>
      <c r="D4"/>
    </row>
    <row r="5" spans="1:4" x14ac:dyDescent="0.2">
      <c r="A5" s="266" t="s">
        <v>66</v>
      </c>
      <c r="B5" s="267"/>
      <c r="C5"/>
      <c r="D5"/>
    </row>
    <row r="6" spans="1:4" ht="25.5" x14ac:dyDescent="0.2">
      <c r="A6" s="268">
        <v>1</v>
      </c>
      <c r="B6" s="269" t="s">
        <v>70</v>
      </c>
      <c r="C6"/>
      <c r="D6"/>
    </row>
    <row r="7" spans="1:4" x14ac:dyDescent="0.2">
      <c r="A7" s="268">
        <v>2</v>
      </c>
      <c r="B7" s="270" t="s">
        <v>105</v>
      </c>
      <c r="C7"/>
      <c r="D7"/>
    </row>
    <row r="8" spans="1:4" x14ac:dyDescent="0.2">
      <c r="A8" s="268"/>
      <c r="B8" s="268"/>
      <c r="C8"/>
      <c r="D8"/>
    </row>
    <row r="9" spans="1:4" x14ac:dyDescent="0.2">
      <c r="A9" s="266" t="s">
        <v>67</v>
      </c>
      <c r="B9" s="268"/>
      <c r="C9"/>
      <c r="D9"/>
    </row>
    <row r="10" spans="1:4" ht="25.5" x14ac:dyDescent="0.2">
      <c r="A10" s="268">
        <v>1</v>
      </c>
      <c r="B10" s="269" t="s">
        <v>68</v>
      </c>
      <c r="C10"/>
      <c r="D10"/>
    </row>
    <row r="11" spans="1:4" ht="25.5" x14ac:dyDescent="0.2">
      <c r="A11" s="268">
        <v>2</v>
      </c>
      <c r="B11" s="269" t="s">
        <v>69</v>
      </c>
      <c r="C11"/>
      <c r="D11"/>
    </row>
    <row r="12" spans="1:4" ht="38.25" x14ac:dyDescent="0.2">
      <c r="A12" s="268">
        <v>3</v>
      </c>
      <c r="B12" s="270" t="s">
        <v>109</v>
      </c>
      <c r="C12"/>
      <c r="D12"/>
    </row>
    <row r="13" spans="1:4" ht="25.5" x14ac:dyDescent="0.2">
      <c r="A13" s="268">
        <v>4</v>
      </c>
      <c r="B13" s="269" t="s">
        <v>71</v>
      </c>
      <c r="C13"/>
      <c r="D13"/>
    </row>
    <row r="14" spans="1:4" ht="26.25" thickBot="1" x14ac:dyDescent="0.25">
      <c r="A14" s="268">
        <v>5</v>
      </c>
      <c r="B14" s="270" t="s">
        <v>133</v>
      </c>
      <c r="C14"/>
      <c r="D14"/>
    </row>
    <row r="15" spans="1:4" ht="26.25" thickBot="1" x14ac:dyDescent="0.25">
      <c r="A15" s="268"/>
      <c r="B15" s="285" t="s">
        <v>132</v>
      </c>
      <c r="C15"/>
      <c r="D15"/>
    </row>
    <row r="16" spans="1:4" x14ac:dyDescent="0.2">
      <c r="A16" s="266" t="s">
        <v>72</v>
      </c>
      <c r="B16" s="268"/>
      <c r="C16"/>
      <c r="D16"/>
    </row>
    <row r="17" spans="1:4" ht="38.25" x14ac:dyDescent="0.2">
      <c r="A17" s="268"/>
      <c r="B17" s="270" t="s">
        <v>106</v>
      </c>
      <c r="C17"/>
      <c r="D17"/>
    </row>
    <row r="18" spans="1:4" x14ac:dyDescent="0.2">
      <c r="A18" s="268"/>
      <c r="B18" s="268"/>
      <c r="C18"/>
      <c r="D18"/>
    </row>
    <row r="19" spans="1:4" x14ac:dyDescent="0.2">
      <c r="A19" s="271" t="s">
        <v>41</v>
      </c>
      <c r="B19" s="268"/>
      <c r="C19"/>
      <c r="D19"/>
    </row>
    <row r="20" spans="1:4" x14ac:dyDescent="0.2">
      <c r="A20" s="268"/>
      <c r="B20" s="269" t="s">
        <v>90</v>
      </c>
      <c r="C20"/>
      <c r="D20"/>
    </row>
    <row r="21" spans="1:4" x14ac:dyDescent="0.2">
      <c r="A21" s="272"/>
      <c r="B21" s="268"/>
      <c r="C21"/>
      <c r="D21"/>
    </row>
    <row r="22" spans="1:4" x14ac:dyDescent="0.2">
      <c r="A22" s="271" t="s">
        <v>24</v>
      </c>
      <c r="B22" s="268"/>
      <c r="C22"/>
      <c r="D22"/>
    </row>
    <row r="23" spans="1:4" ht="25.5" x14ac:dyDescent="0.2">
      <c r="A23" s="268"/>
      <c r="B23" s="269" t="s">
        <v>73</v>
      </c>
      <c r="C23"/>
      <c r="D23"/>
    </row>
    <row r="24" spans="1:4" x14ac:dyDescent="0.2">
      <c r="A24" s="272"/>
      <c r="B24" s="268"/>
      <c r="C24"/>
      <c r="D24"/>
    </row>
    <row r="25" spans="1:4" x14ac:dyDescent="0.2">
      <c r="A25" s="271" t="s">
        <v>25</v>
      </c>
      <c r="B25" s="268"/>
      <c r="C25"/>
      <c r="D25"/>
    </row>
    <row r="26" spans="1:4" ht="25.5" x14ac:dyDescent="0.2">
      <c r="A26" s="268"/>
      <c r="B26" s="269" t="s">
        <v>74</v>
      </c>
      <c r="C26"/>
      <c r="D26"/>
    </row>
    <row r="27" spans="1:4" x14ac:dyDescent="0.2">
      <c r="A27" s="272"/>
      <c r="B27" s="268"/>
      <c r="C27"/>
      <c r="D27"/>
    </row>
    <row r="28" spans="1:4" x14ac:dyDescent="0.2">
      <c r="A28" s="271" t="s">
        <v>17</v>
      </c>
      <c r="B28" s="268"/>
      <c r="C28"/>
      <c r="D28"/>
    </row>
    <row r="29" spans="1:4" x14ac:dyDescent="0.2">
      <c r="A29" s="268"/>
      <c r="B29" s="269" t="s">
        <v>75</v>
      </c>
      <c r="C29"/>
      <c r="D29"/>
    </row>
    <row r="30" spans="1:4" x14ac:dyDescent="0.2">
      <c r="A30" s="268"/>
      <c r="B30" s="268"/>
      <c r="C30"/>
      <c r="D30"/>
    </row>
    <row r="31" spans="1:4" x14ac:dyDescent="0.2">
      <c r="A31" s="271" t="s">
        <v>37</v>
      </c>
      <c r="B31" s="268"/>
      <c r="C31"/>
      <c r="D31"/>
    </row>
    <row r="32" spans="1:4" x14ac:dyDescent="0.2">
      <c r="A32" s="268"/>
      <c r="B32" s="270" t="s">
        <v>121</v>
      </c>
      <c r="C32"/>
      <c r="D32"/>
    </row>
    <row r="33" spans="1:4" x14ac:dyDescent="0.2">
      <c r="A33" s="272"/>
      <c r="B33" s="268"/>
      <c r="C33"/>
      <c r="D33"/>
    </row>
    <row r="34" spans="1:4" x14ac:dyDescent="0.2">
      <c r="A34" s="271" t="s">
        <v>38</v>
      </c>
      <c r="B34" s="268"/>
      <c r="C34"/>
      <c r="D34"/>
    </row>
    <row r="35" spans="1:4" ht="25.5" x14ac:dyDescent="0.2">
      <c r="A35" s="268"/>
      <c r="B35" s="269" t="s">
        <v>91</v>
      </c>
      <c r="C35"/>
      <c r="D35"/>
    </row>
    <row r="36" spans="1:4" x14ac:dyDescent="0.2">
      <c r="A36" s="272"/>
      <c r="B36" s="268"/>
      <c r="C36"/>
      <c r="D36"/>
    </row>
    <row r="37" spans="1:4" x14ac:dyDescent="0.2">
      <c r="A37" s="271" t="s">
        <v>39</v>
      </c>
      <c r="B37" s="268"/>
      <c r="C37"/>
      <c r="D37"/>
    </row>
    <row r="38" spans="1:4" x14ac:dyDescent="0.2">
      <c r="A38" s="268"/>
      <c r="B38" s="269" t="s">
        <v>92</v>
      </c>
      <c r="C38"/>
      <c r="D38"/>
    </row>
    <row r="39" spans="1:4" x14ac:dyDescent="0.2">
      <c r="A39" s="272"/>
      <c r="B39" s="268"/>
      <c r="C39"/>
      <c r="D39"/>
    </row>
    <row r="40" spans="1:4" x14ac:dyDescent="0.2">
      <c r="A40" s="271" t="s">
        <v>76</v>
      </c>
      <c r="B40" s="268"/>
      <c r="C40"/>
      <c r="D40"/>
    </row>
    <row r="41" spans="1:4" x14ac:dyDescent="0.2">
      <c r="A41" s="268"/>
      <c r="B41" s="270" t="s">
        <v>107</v>
      </c>
      <c r="C41"/>
      <c r="D41"/>
    </row>
    <row r="42" spans="1:4" x14ac:dyDescent="0.2">
      <c r="A42" s="272"/>
      <c r="B42" s="268"/>
      <c r="C42"/>
      <c r="D42"/>
    </row>
    <row r="43" spans="1:4" x14ac:dyDescent="0.2">
      <c r="A43" s="271" t="s">
        <v>40</v>
      </c>
      <c r="B43" s="268"/>
      <c r="C43"/>
      <c r="D43"/>
    </row>
    <row r="44" spans="1:4" x14ac:dyDescent="0.2">
      <c r="A44" s="268"/>
      <c r="B44" s="269" t="s">
        <v>93</v>
      </c>
      <c r="C44"/>
      <c r="D44"/>
    </row>
    <row r="45" spans="1:4" x14ac:dyDescent="0.2">
      <c r="A45" s="272"/>
      <c r="B45" s="268"/>
      <c r="C45"/>
      <c r="D45"/>
    </row>
    <row r="46" spans="1:4" x14ac:dyDescent="0.2">
      <c r="A46" s="271" t="s">
        <v>77</v>
      </c>
      <c r="B46" s="268"/>
      <c r="C46"/>
      <c r="D46"/>
    </row>
    <row r="47" spans="1:4" x14ac:dyDescent="0.2">
      <c r="A47" s="271"/>
      <c r="B47" s="269" t="s">
        <v>94</v>
      </c>
      <c r="C47"/>
      <c r="D47"/>
    </row>
    <row r="48" spans="1:4" x14ac:dyDescent="0.2">
      <c r="A48" s="268"/>
      <c r="B48" s="269"/>
      <c r="C48"/>
      <c r="D48"/>
    </row>
    <row r="49" spans="1:4" x14ac:dyDescent="0.2">
      <c r="A49" s="271" t="s">
        <v>78</v>
      </c>
      <c r="B49" s="268"/>
      <c r="C49"/>
      <c r="D49"/>
    </row>
    <row r="50" spans="1:4" ht="13.5" customHeight="1" x14ac:dyDescent="0.2">
      <c r="A50" s="273">
        <v>1</v>
      </c>
      <c r="B50" s="270" t="s">
        <v>108</v>
      </c>
      <c r="C50"/>
      <c r="D50"/>
    </row>
    <row r="51" spans="1:4" x14ac:dyDescent="0.2">
      <c r="A51" s="268"/>
      <c r="B51" s="268"/>
      <c r="C51"/>
      <c r="D51"/>
    </row>
    <row r="52" spans="1:4" x14ac:dyDescent="0.2">
      <c r="A52" s="271" t="s">
        <v>79</v>
      </c>
      <c r="B52" s="268"/>
      <c r="C52"/>
      <c r="D52"/>
    </row>
    <row r="53" spans="1:4" x14ac:dyDescent="0.2">
      <c r="A53" s="271"/>
      <c r="B53" s="269" t="s">
        <v>95</v>
      </c>
      <c r="C53"/>
      <c r="D53"/>
    </row>
    <row r="54" spans="1:4" x14ac:dyDescent="0.2">
      <c r="A54" s="268"/>
      <c r="B54" s="268"/>
      <c r="C54"/>
      <c r="D54"/>
    </row>
    <row r="55" spans="1:4" x14ac:dyDescent="0.2">
      <c r="A55" s="63" t="s">
        <v>43</v>
      </c>
      <c r="B55" s="268"/>
      <c r="C55"/>
      <c r="D55"/>
    </row>
    <row r="56" spans="1:4" x14ac:dyDescent="0.2">
      <c r="A56" s="49"/>
      <c r="B56" s="269" t="s">
        <v>80</v>
      </c>
      <c r="C56"/>
      <c r="D56"/>
    </row>
    <row r="57" spans="1:4" x14ac:dyDescent="0.2">
      <c r="A57" s="49"/>
      <c r="B57" s="268"/>
      <c r="C57"/>
      <c r="D57"/>
    </row>
    <row r="58" spans="1:4" x14ac:dyDescent="0.2">
      <c r="A58" s="63" t="s">
        <v>47</v>
      </c>
      <c r="B58" s="268"/>
      <c r="C58"/>
      <c r="D58"/>
    </row>
    <row r="59" spans="1:4" ht="25.5" x14ac:dyDescent="0.2">
      <c r="A59" s="49"/>
      <c r="B59" s="269" t="s">
        <v>81</v>
      </c>
      <c r="C59"/>
      <c r="D59"/>
    </row>
    <row r="60" spans="1:4" x14ac:dyDescent="0.2">
      <c r="A60" s="49"/>
      <c r="B60" s="268"/>
      <c r="C60"/>
      <c r="D60"/>
    </row>
    <row r="61" spans="1:4" x14ac:dyDescent="0.2">
      <c r="A61" s="63" t="s">
        <v>48</v>
      </c>
      <c r="B61" s="268"/>
      <c r="C61"/>
      <c r="D61"/>
    </row>
    <row r="62" spans="1:4" x14ac:dyDescent="0.2">
      <c r="A62" s="49"/>
      <c r="B62" s="269" t="s">
        <v>96</v>
      </c>
      <c r="C62"/>
      <c r="D62"/>
    </row>
    <row r="63" spans="1:4" x14ac:dyDescent="0.2">
      <c r="A63" s="49"/>
      <c r="B63" s="268"/>
      <c r="C63"/>
      <c r="D63"/>
    </row>
    <row r="64" spans="1:4" x14ac:dyDescent="0.2">
      <c r="A64" s="63" t="s">
        <v>82</v>
      </c>
      <c r="B64" s="268"/>
      <c r="C64"/>
      <c r="D64"/>
    </row>
    <row r="65" spans="1:4" x14ac:dyDescent="0.2">
      <c r="A65" s="49"/>
      <c r="B65" s="269" t="s">
        <v>83</v>
      </c>
      <c r="C65"/>
      <c r="D65"/>
    </row>
    <row r="66" spans="1:4" x14ac:dyDescent="0.2">
      <c r="A66" s="49"/>
      <c r="B66" s="268"/>
      <c r="C66"/>
      <c r="D66"/>
    </row>
    <row r="67" spans="1:4" x14ac:dyDescent="0.2">
      <c r="A67" s="63" t="s">
        <v>50</v>
      </c>
      <c r="B67" s="268"/>
      <c r="C67"/>
      <c r="D67"/>
    </row>
    <row r="68" spans="1:4" x14ac:dyDescent="0.2">
      <c r="A68" s="49"/>
      <c r="B68" s="269" t="s">
        <v>97</v>
      </c>
      <c r="C68"/>
      <c r="D68"/>
    </row>
    <row r="69" spans="1:4" x14ac:dyDescent="0.2">
      <c r="A69" s="49"/>
      <c r="B69" s="268"/>
      <c r="C69"/>
      <c r="D69"/>
    </row>
    <row r="70" spans="1:4" x14ac:dyDescent="0.2">
      <c r="A70" s="63" t="s">
        <v>22</v>
      </c>
      <c r="B70" s="268"/>
      <c r="C70"/>
      <c r="D70"/>
    </row>
    <row r="71" spans="1:4" x14ac:dyDescent="0.2">
      <c r="A71" s="268"/>
      <c r="B71" s="269" t="s">
        <v>84</v>
      </c>
      <c r="C71"/>
      <c r="D71"/>
    </row>
    <row r="72" spans="1:4" x14ac:dyDescent="0.2">
      <c r="A72" s="268"/>
      <c r="B72" s="268"/>
      <c r="C72"/>
      <c r="D72"/>
    </row>
    <row r="73" spans="1:4" x14ac:dyDescent="0.2">
      <c r="A73" s="63" t="s">
        <v>18</v>
      </c>
      <c r="B73" s="268"/>
      <c r="C73"/>
      <c r="D73"/>
    </row>
    <row r="74" spans="1:4" x14ac:dyDescent="0.2">
      <c r="A74" s="268"/>
      <c r="B74" s="269" t="s">
        <v>98</v>
      </c>
      <c r="C74"/>
      <c r="D74"/>
    </row>
    <row r="75" spans="1:4" x14ac:dyDescent="0.2">
      <c r="A75" s="268"/>
      <c r="B75" s="268"/>
      <c r="C75"/>
      <c r="D75"/>
    </row>
    <row r="76" spans="1:4" x14ac:dyDescent="0.2">
      <c r="A76" s="268"/>
      <c r="B76" s="268"/>
      <c r="C76"/>
      <c r="D76"/>
    </row>
    <row r="77" spans="1:4" x14ac:dyDescent="0.2">
      <c r="A77" s="268"/>
      <c r="B77" s="268"/>
      <c r="C77"/>
      <c r="D77"/>
    </row>
    <row r="78" spans="1:4" x14ac:dyDescent="0.2">
      <c r="A78" s="265"/>
      <c r="B78" s="265"/>
    </row>
    <row r="79" spans="1:4" x14ac:dyDescent="0.2">
      <c r="A79" s="265"/>
      <c r="B79" s="265"/>
    </row>
    <row r="80" spans="1:4" x14ac:dyDescent="0.2">
      <c r="A80" s="265"/>
      <c r="B80" s="265"/>
    </row>
    <row r="81" spans="1:2" x14ac:dyDescent="0.2">
      <c r="A81" s="265"/>
      <c r="B81" s="265"/>
    </row>
    <row r="82" spans="1:2" x14ac:dyDescent="0.2">
      <c r="A82" s="265"/>
      <c r="B82" s="265"/>
    </row>
    <row r="83" spans="1:2" x14ac:dyDescent="0.2">
      <c r="A83" s="265"/>
      <c r="B83" s="265"/>
    </row>
    <row r="84" spans="1:2" x14ac:dyDescent="0.2">
      <c r="A84" s="265"/>
      <c r="B84" s="265"/>
    </row>
    <row r="85" spans="1:2" x14ac:dyDescent="0.2">
      <c r="A85" s="265"/>
      <c r="B85" s="265"/>
    </row>
    <row r="86" spans="1:2" x14ac:dyDescent="0.2">
      <c r="A86" s="265"/>
      <c r="B86" s="265"/>
    </row>
    <row r="87" spans="1:2" x14ac:dyDescent="0.2">
      <c r="A87" s="265"/>
      <c r="B87" s="265"/>
    </row>
    <row r="88" spans="1:2" x14ac:dyDescent="0.2">
      <c r="A88" s="265"/>
      <c r="B88" s="265"/>
    </row>
    <row r="89" spans="1:2" x14ac:dyDescent="0.2">
      <c r="A89" s="265"/>
      <c r="B89" s="265"/>
    </row>
    <row r="90" spans="1:2" x14ac:dyDescent="0.2">
      <c r="A90" s="265"/>
      <c r="B90" s="265"/>
    </row>
    <row r="91" spans="1:2" x14ac:dyDescent="0.2">
      <c r="A91" s="265"/>
      <c r="B91" s="265"/>
    </row>
    <row r="92" spans="1:2" x14ac:dyDescent="0.2">
      <c r="A92" s="265"/>
      <c r="B92" s="265"/>
    </row>
    <row r="93" spans="1:2" x14ac:dyDescent="0.2">
      <c r="A93" s="265"/>
      <c r="B93" s="265"/>
    </row>
    <row r="94" spans="1:2" x14ac:dyDescent="0.2">
      <c r="A94" s="265"/>
      <c r="B94" s="265"/>
    </row>
  </sheetData>
  <mergeCells count="2">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6"/>
  <sheetViews>
    <sheetView showGridLines="0" zoomScale="85" zoomScaleNormal="85" zoomScaleSheetLayoutView="100" workbookViewId="0">
      <selection activeCell="B2" sqref="B2:H2"/>
    </sheetView>
  </sheetViews>
  <sheetFormatPr defaultRowHeight="12.75" x14ac:dyDescent="0.2"/>
  <cols>
    <col min="1" max="1" width="0.85546875" customWidth="1"/>
    <col min="2" max="2" width="32.85546875" customWidth="1"/>
    <col min="3" max="3" width="8.42578125" customWidth="1"/>
    <col min="4" max="7" width="12.7109375" customWidth="1"/>
    <col min="8" max="8" width="12.7109375" style="76" customWidth="1"/>
    <col min="9" max="9" width="9.7109375" bestFit="1" customWidth="1"/>
    <col min="10" max="10" width="10.28515625" bestFit="1" customWidth="1"/>
  </cols>
  <sheetData>
    <row r="1" spans="2:11" ht="6" customHeight="1" x14ac:dyDescent="0.2">
      <c r="B1" s="51"/>
      <c r="C1" s="51"/>
      <c r="D1" s="51"/>
      <c r="E1" s="51"/>
      <c r="F1" s="51"/>
      <c r="G1" s="51"/>
      <c r="H1" s="72"/>
      <c r="J1" s="154"/>
    </row>
    <row r="2" spans="2:11" ht="14.25" x14ac:dyDescent="0.2">
      <c r="B2" s="293" t="s">
        <v>135</v>
      </c>
      <c r="C2" s="293"/>
      <c r="D2" s="293"/>
      <c r="E2" s="293"/>
      <c r="F2" s="293"/>
      <c r="G2" s="293"/>
      <c r="H2" s="293"/>
      <c r="J2" s="154"/>
      <c r="K2" s="1"/>
    </row>
    <row r="3" spans="2:11" ht="14.25" x14ac:dyDescent="0.2">
      <c r="B3" s="236"/>
      <c r="C3" s="236"/>
      <c r="D3" s="236"/>
      <c r="E3" s="236"/>
      <c r="F3" s="236"/>
      <c r="G3" s="236"/>
      <c r="H3" s="236"/>
    </row>
    <row r="4" spans="2:11" ht="6" customHeight="1" x14ac:dyDescent="0.2">
      <c r="B4" s="55"/>
      <c r="C4" s="55"/>
      <c r="D4" s="51"/>
      <c r="E4" s="51"/>
      <c r="F4" s="51"/>
      <c r="G4" s="51"/>
      <c r="H4" s="72"/>
    </row>
    <row r="5" spans="2:11" ht="19.5" customHeight="1" x14ac:dyDescent="0.2">
      <c r="B5" s="250" t="s">
        <v>130</v>
      </c>
      <c r="C5" s="299"/>
      <c r="D5" s="299"/>
      <c r="E5" s="299"/>
      <c r="F5" s="299"/>
      <c r="G5" s="299"/>
      <c r="H5" s="299"/>
    </row>
    <row r="6" spans="2:11" ht="19.5" customHeight="1" x14ac:dyDescent="0.2">
      <c r="B6" s="253"/>
      <c r="C6" s="274"/>
      <c r="D6" s="274"/>
      <c r="E6" s="274"/>
      <c r="F6" s="274"/>
      <c r="G6" s="274"/>
      <c r="H6" s="274"/>
    </row>
    <row r="7" spans="2:11" ht="34.5" customHeight="1" thickBot="1" x14ac:dyDescent="0.25">
      <c r="B7" s="291" t="s">
        <v>116</v>
      </c>
      <c r="C7" s="291"/>
      <c r="D7" s="292"/>
      <c r="E7" s="292"/>
      <c r="F7" s="292"/>
      <c r="G7" s="292"/>
      <c r="H7" s="292"/>
    </row>
    <row r="8" spans="2:11" s="70" customFormat="1" ht="27.75" customHeight="1" thickBot="1" x14ac:dyDescent="0.25">
      <c r="B8" s="294" t="s">
        <v>28</v>
      </c>
      <c r="C8" s="295"/>
      <c r="D8" s="79" t="s">
        <v>27</v>
      </c>
      <c r="E8" s="56" t="s">
        <v>124</v>
      </c>
      <c r="F8" s="56" t="s">
        <v>125</v>
      </c>
      <c r="G8" s="56" t="s">
        <v>6</v>
      </c>
      <c r="H8" s="73" t="s">
        <v>7</v>
      </c>
    </row>
    <row r="9" spans="2:11" ht="15.95" customHeight="1" thickBot="1" x14ac:dyDescent="0.25">
      <c r="B9" s="85" t="s">
        <v>21</v>
      </c>
      <c r="C9" s="86"/>
      <c r="D9" s="87"/>
      <c r="E9" s="69"/>
      <c r="F9" s="69"/>
      <c r="G9" s="69"/>
      <c r="H9" s="74"/>
    </row>
    <row r="10" spans="2:11" x14ac:dyDescent="0.2">
      <c r="B10" s="88" t="s">
        <v>20</v>
      </c>
      <c r="C10" s="89"/>
      <c r="D10" s="195">
        <f>+F10+H10</f>
        <v>0</v>
      </c>
      <c r="E10" s="25" t="e">
        <f>IF(ISBLANK(F10),0%,(F10/D10))</f>
        <v>#DIV/0!</v>
      </c>
      <c r="F10" s="202">
        <f>+'Salaries-Benefits'!E59-H10</f>
        <v>0</v>
      </c>
      <c r="G10" s="25">
        <f>IF(D10=0,0%,(100%-E10))</f>
        <v>0</v>
      </c>
      <c r="H10" s="231"/>
    </row>
    <row r="11" spans="2:11" x14ac:dyDescent="0.2">
      <c r="B11" s="205" t="s">
        <v>128</v>
      </c>
      <c r="C11" s="67" t="e">
        <f>D11/D10</f>
        <v>#DIV/0!</v>
      </c>
      <c r="D11" s="200">
        <f>+F11+H11</f>
        <v>0</v>
      </c>
      <c r="E11" s="26" t="e">
        <f>IF(ISBLANK(F11),0%,(F11/D11))</f>
        <v>#DIV/0!</v>
      </c>
      <c r="F11" s="203">
        <f>SUM('Salaries-Benefits'!F59:J59)-H11</f>
        <v>0</v>
      </c>
      <c r="G11" s="26">
        <f>IF(D11=0,0%,(100%-E11))</f>
        <v>0</v>
      </c>
      <c r="H11" s="232">
        <f>+H10*0.2671</f>
        <v>0</v>
      </c>
    </row>
    <row r="12" spans="2:11" x14ac:dyDescent="0.2">
      <c r="B12" s="93" t="s">
        <v>23</v>
      </c>
      <c r="C12" s="83"/>
      <c r="D12" s="84">
        <f>SUM(D10:D11)</f>
        <v>0</v>
      </c>
      <c r="E12" s="31">
        <f>IF(F12=0,0%,(F12/D12))</f>
        <v>0</v>
      </c>
      <c r="F12" s="84">
        <f>SUM(F10:F11)</f>
        <v>0</v>
      </c>
      <c r="G12" s="31">
        <f>IF(H12=0,0%,(H12/D12))</f>
        <v>0</v>
      </c>
      <c r="H12" s="94">
        <f>SUM(H10:H11)</f>
        <v>0</v>
      </c>
    </row>
    <row r="13" spans="2:11" ht="6" customHeight="1" x14ac:dyDescent="0.2">
      <c r="B13" s="91"/>
      <c r="C13" s="71"/>
      <c r="D13" s="77"/>
      <c r="E13" s="235"/>
      <c r="F13" s="77"/>
      <c r="G13" s="26"/>
      <c r="H13" s="92"/>
    </row>
    <row r="14" spans="2:11" x14ac:dyDescent="0.2">
      <c r="B14" s="95" t="s">
        <v>41</v>
      </c>
      <c r="C14" s="81"/>
      <c r="D14" s="82"/>
      <c r="E14" s="219">
        <v>0</v>
      </c>
      <c r="F14" s="204">
        <f>+D14*E14</f>
        <v>0</v>
      </c>
      <c r="G14" s="33">
        <f t="shared" ref="G14:G17" si="0">IF(D14=0,0%,(100%-E14))</f>
        <v>0</v>
      </c>
      <c r="H14" s="234" t="str">
        <f t="shared" ref="H14:H17" si="1">IF(D14=0,"",G14*D14)</f>
        <v/>
      </c>
    </row>
    <row r="15" spans="2:11" x14ac:dyDescent="0.2">
      <c r="B15" s="95" t="s">
        <v>24</v>
      </c>
      <c r="C15" s="81"/>
      <c r="D15" s="80"/>
      <c r="E15" s="219">
        <v>0</v>
      </c>
      <c r="F15" s="204">
        <f>+D15*E15</f>
        <v>0</v>
      </c>
      <c r="G15" s="26">
        <f t="shared" ref="G15" si="2">IF(D15=0,0%,(100%-E15))</f>
        <v>0</v>
      </c>
      <c r="H15" s="233" t="str">
        <f t="shared" ref="H15" si="3">IF(D15=0,"",G15*D15)</f>
        <v/>
      </c>
    </row>
    <row r="16" spans="2:11" x14ac:dyDescent="0.2">
      <c r="B16" s="96" t="s">
        <v>25</v>
      </c>
      <c r="C16" s="71"/>
      <c r="D16" s="80"/>
      <c r="E16" s="219">
        <v>0</v>
      </c>
      <c r="F16" s="204">
        <f>+D16*E16</f>
        <v>0</v>
      </c>
      <c r="G16" s="26">
        <f t="shared" si="0"/>
        <v>0</v>
      </c>
      <c r="H16" s="233" t="str">
        <f t="shared" si="1"/>
        <v/>
      </c>
    </row>
    <row r="17" spans="2:10" x14ac:dyDescent="0.2">
      <c r="B17" s="252" t="s">
        <v>17</v>
      </c>
      <c r="C17" s="71"/>
      <c r="D17" s="80"/>
      <c r="E17" s="219">
        <v>0</v>
      </c>
      <c r="F17" s="204">
        <f>+D17*E17</f>
        <v>0</v>
      </c>
      <c r="G17" s="26">
        <f t="shared" si="0"/>
        <v>0</v>
      </c>
      <c r="H17" s="233" t="str">
        <f t="shared" si="1"/>
        <v/>
      </c>
    </row>
    <row r="18" spans="2:10" ht="13.5" thickBot="1" x14ac:dyDescent="0.25">
      <c r="B18" s="91" t="s">
        <v>26</v>
      </c>
      <c r="C18" s="71"/>
      <c r="D18" s="77">
        <f>SUM(D14:D17)</f>
        <v>0</v>
      </c>
      <c r="E18" s="26">
        <f>IF(F18=0,0%,(F18/D18))</f>
        <v>0</v>
      </c>
      <c r="F18" s="77">
        <f>SUM(F14:F17)</f>
        <v>0</v>
      </c>
      <c r="G18" s="99">
        <f t="shared" ref="G18:G19" si="4">IF(H18=0,0%,(H18/D18))</f>
        <v>0</v>
      </c>
      <c r="H18" s="92">
        <f>SUM(H14:H17)</f>
        <v>0</v>
      </c>
    </row>
    <row r="19" spans="2:10" ht="15.95" customHeight="1" thickBot="1" x14ac:dyDescent="0.25">
      <c r="B19" s="97" t="s">
        <v>35</v>
      </c>
      <c r="C19" s="58"/>
      <c r="D19" s="98">
        <f>D12+D18</f>
        <v>0</v>
      </c>
      <c r="E19" s="99">
        <f>IF(F19=0,0%,(F19/D19))</f>
        <v>0</v>
      </c>
      <c r="F19" s="98">
        <f>F12+F18</f>
        <v>0</v>
      </c>
      <c r="G19" s="99">
        <f t="shared" si="4"/>
        <v>0</v>
      </c>
      <c r="H19" s="100">
        <f>H12+H18</f>
        <v>0</v>
      </c>
    </row>
    <row r="20" spans="2:10" ht="15.95" customHeight="1" thickBot="1" x14ac:dyDescent="0.25">
      <c r="B20" s="85" t="s">
        <v>36</v>
      </c>
      <c r="C20" s="59"/>
      <c r="D20" s="101"/>
      <c r="E20" s="102"/>
      <c r="F20" s="101"/>
      <c r="G20" s="29"/>
      <c r="H20" s="101"/>
    </row>
    <row r="21" spans="2:10" x14ac:dyDescent="0.2">
      <c r="B21" s="104" t="s">
        <v>37</v>
      </c>
      <c r="C21" s="105"/>
      <c r="D21" s="103"/>
      <c r="E21" s="230">
        <v>0</v>
      </c>
      <c r="F21" s="202">
        <f>D21*E21</f>
        <v>0</v>
      </c>
      <c r="G21" s="25">
        <f t="shared" ref="G21:G23" si="5">IF(D21=0,0%,(100%-E21))</f>
        <v>0</v>
      </c>
      <c r="H21" s="90" t="str">
        <f t="shared" ref="H21:H23" si="6">IF(D21=0,"",G21*D21)</f>
        <v/>
      </c>
    </row>
    <row r="22" spans="2:10" x14ac:dyDescent="0.2">
      <c r="B22" s="96" t="s">
        <v>38</v>
      </c>
      <c r="C22" s="71"/>
      <c r="D22" s="80"/>
      <c r="E22" s="219">
        <v>0</v>
      </c>
      <c r="F22" s="203">
        <f t="shared" ref="F22:F26" si="7">D22*E22</f>
        <v>0</v>
      </c>
      <c r="G22" s="26">
        <f t="shared" si="5"/>
        <v>0</v>
      </c>
      <c r="H22" s="75" t="str">
        <f t="shared" si="6"/>
        <v/>
      </c>
    </row>
    <row r="23" spans="2:10" x14ac:dyDescent="0.2">
      <c r="B23" s="96" t="s">
        <v>39</v>
      </c>
      <c r="C23" s="71"/>
      <c r="D23" s="80"/>
      <c r="E23" s="219">
        <v>0</v>
      </c>
      <c r="F23" s="203">
        <f t="shared" si="7"/>
        <v>0</v>
      </c>
      <c r="G23" s="26">
        <f t="shared" si="5"/>
        <v>0</v>
      </c>
      <c r="H23" s="75" t="str">
        <f t="shared" si="6"/>
        <v/>
      </c>
    </row>
    <row r="24" spans="2:10" x14ac:dyDescent="0.2">
      <c r="B24" s="96" t="s">
        <v>76</v>
      </c>
      <c r="C24" s="71"/>
      <c r="D24" s="80"/>
      <c r="E24" s="219">
        <v>0</v>
      </c>
      <c r="F24" s="203">
        <f t="shared" si="7"/>
        <v>0</v>
      </c>
      <c r="G24" s="26">
        <f t="shared" ref="G24:G25" si="8">IF(D24=0,0%,(100%-E24))</f>
        <v>0</v>
      </c>
      <c r="H24" s="75" t="str">
        <f t="shared" ref="H24:H25" si="9">IF(D24=0,"",G24*D24)</f>
        <v/>
      </c>
    </row>
    <row r="25" spans="2:10" x14ac:dyDescent="0.2">
      <c r="B25" s="96" t="s">
        <v>40</v>
      </c>
      <c r="C25" s="71"/>
      <c r="D25" s="80"/>
      <c r="E25" s="219">
        <v>0</v>
      </c>
      <c r="F25" s="203">
        <f t="shared" si="7"/>
        <v>0</v>
      </c>
      <c r="G25" s="26">
        <f t="shared" si="8"/>
        <v>0</v>
      </c>
      <c r="H25" s="75" t="str">
        <f t="shared" si="9"/>
        <v/>
      </c>
    </row>
    <row r="26" spans="2:10" x14ac:dyDescent="0.2">
      <c r="B26" s="96" t="s">
        <v>77</v>
      </c>
      <c r="C26" s="71"/>
      <c r="D26" s="80"/>
      <c r="E26" s="219">
        <v>0</v>
      </c>
      <c r="F26" s="203">
        <f t="shared" si="7"/>
        <v>0</v>
      </c>
      <c r="G26" s="26">
        <f t="shared" ref="G26" si="10">IF(D26=0,0%,(100%-E26))</f>
        <v>0</v>
      </c>
      <c r="H26" s="75" t="str">
        <f t="shared" ref="H26" si="11">IF(D26=0,"",G26*D26)</f>
        <v/>
      </c>
    </row>
    <row r="27" spans="2:10" ht="15.95" customHeight="1" thickBot="1" x14ac:dyDescent="0.25">
      <c r="B27" s="97" t="s">
        <v>35</v>
      </c>
      <c r="C27" s="58"/>
      <c r="D27" s="98">
        <f>SUM(D21:D26)</f>
        <v>0</v>
      </c>
      <c r="E27" s="99">
        <f>IF(F27=0,0%,(F27/D27))</f>
        <v>0</v>
      </c>
      <c r="F27" s="98">
        <f>SUM(F21:F26)</f>
        <v>0</v>
      </c>
      <c r="G27" s="99">
        <f>IF(H27=0,0%,(H27/D27))</f>
        <v>0</v>
      </c>
      <c r="H27" s="100">
        <f>SUM(H21:H26)</f>
        <v>0</v>
      </c>
    </row>
    <row r="28" spans="2:10" ht="15.95" customHeight="1" thickBot="1" x14ac:dyDescent="0.25">
      <c r="B28" s="85" t="s">
        <v>29</v>
      </c>
      <c r="C28" s="59"/>
      <c r="D28" s="1"/>
      <c r="J28" s="30"/>
    </row>
    <row r="29" spans="2:10" x14ac:dyDescent="0.2">
      <c r="B29" s="104" t="s">
        <v>30</v>
      </c>
      <c r="C29" s="105"/>
      <c r="D29" s="220"/>
      <c r="E29" s="277">
        <v>0</v>
      </c>
      <c r="F29" s="202">
        <f>D29*E29</f>
        <v>0</v>
      </c>
      <c r="G29" s="25">
        <f t="shared" ref="G29:G33" si="12">IF(D29=0,0%,(100%-E29))</f>
        <v>0</v>
      </c>
      <c r="H29" s="90" t="str">
        <f t="shared" ref="H29:H33" si="13">IF(D29=0,"",G29*D29)</f>
        <v/>
      </c>
      <c r="J29" s="30"/>
    </row>
    <row r="30" spans="2:10" x14ac:dyDescent="0.2">
      <c r="B30" s="276" t="s">
        <v>131</v>
      </c>
      <c r="C30" s="81"/>
      <c r="D30" s="275"/>
      <c r="E30" s="278">
        <v>0</v>
      </c>
      <c r="F30" s="203">
        <f>D30*E30</f>
        <v>0</v>
      </c>
      <c r="G30" s="26">
        <f>IF(D30=0,0%,(100%-E30))</f>
        <v>0</v>
      </c>
      <c r="H30" s="75" t="str">
        <f t="shared" si="13"/>
        <v/>
      </c>
      <c r="J30" s="30"/>
    </row>
    <row r="31" spans="2:10" x14ac:dyDescent="0.2">
      <c r="B31" s="96" t="s">
        <v>31</v>
      </c>
      <c r="C31" s="71"/>
      <c r="D31" s="221"/>
      <c r="E31" s="219">
        <v>0</v>
      </c>
      <c r="F31" s="203">
        <f>D31*E31</f>
        <v>0</v>
      </c>
      <c r="G31" s="26">
        <f t="shared" si="12"/>
        <v>0</v>
      </c>
      <c r="H31" s="75" t="str">
        <f t="shared" si="13"/>
        <v/>
      </c>
      <c r="J31" s="30"/>
    </row>
    <row r="32" spans="2:10" x14ac:dyDescent="0.2">
      <c r="B32" s="96" t="s">
        <v>32</v>
      </c>
      <c r="C32" s="71"/>
      <c r="D32" s="221"/>
      <c r="E32" s="219">
        <v>0</v>
      </c>
      <c r="F32" s="203">
        <f>D32*E32</f>
        <v>0</v>
      </c>
      <c r="G32" s="26">
        <f t="shared" si="12"/>
        <v>0</v>
      </c>
      <c r="H32" s="75" t="str">
        <f t="shared" si="13"/>
        <v/>
      </c>
      <c r="J32" s="30"/>
    </row>
    <row r="33" spans="2:10" x14ac:dyDescent="0.2">
      <c r="B33" s="96" t="s">
        <v>33</v>
      </c>
      <c r="C33" s="71"/>
      <c r="D33" s="221"/>
      <c r="E33" s="219">
        <v>0</v>
      </c>
      <c r="F33" s="203">
        <f>D33*E33</f>
        <v>0</v>
      </c>
      <c r="G33" s="26">
        <f t="shared" si="12"/>
        <v>0</v>
      </c>
      <c r="H33" s="75" t="str">
        <f t="shared" si="13"/>
        <v/>
      </c>
      <c r="J33" s="30"/>
    </row>
    <row r="34" spans="2:10" ht="15.95" customHeight="1" thickBot="1" x14ac:dyDescent="0.25">
      <c r="B34" s="97" t="s">
        <v>34</v>
      </c>
      <c r="C34" s="58"/>
      <c r="D34" s="98">
        <f>SUM(D29:D33)</f>
        <v>0</v>
      </c>
      <c r="E34" s="99">
        <f>IF(F34=0,0%,(F34/D34))</f>
        <v>0</v>
      </c>
      <c r="F34" s="98">
        <f>SUM(F29:F33)</f>
        <v>0</v>
      </c>
      <c r="G34" s="99">
        <f>IF(H34=0,0%,(H34/D34))</f>
        <v>0</v>
      </c>
      <c r="H34" s="100">
        <f>SUM(H29:H33)</f>
        <v>0</v>
      </c>
      <c r="J34" s="30"/>
    </row>
    <row r="35" spans="2:10" ht="15.95" customHeight="1" thickBot="1" x14ac:dyDescent="0.25">
      <c r="B35" s="85" t="s">
        <v>44</v>
      </c>
      <c r="C35" s="59"/>
      <c r="D35" s="1"/>
      <c r="J35" s="30"/>
    </row>
    <row r="36" spans="2:10" x14ac:dyDescent="0.2">
      <c r="B36" s="227" t="s">
        <v>119</v>
      </c>
      <c r="C36" s="110"/>
      <c r="D36" s="103"/>
      <c r="E36" s="230">
        <v>0</v>
      </c>
      <c r="F36" s="202">
        <f>D36*E36</f>
        <v>0</v>
      </c>
      <c r="G36" s="25">
        <f t="shared" ref="G36:G39" si="14">IF(D36=0,0%,(100%-E36))</f>
        <v>0</v>
      </c>
      <c r="H36" s="90">
        <f>D36*G36</f>
        <v>0</v>
      </c>
    </row>
    <row r="37" spans="2:10" x14ac:dyDescent="0.2">
      <c r="B37" s="64" t="s">
        <v>2</v>
      </c>
      <c r="C37" s="57"/>
      <c r="D37" s="80"/>
      <c r="E37" s="219">
        <v>0</v>
      </c>
      <c r="F37" s="203">
        <f t="shared" ref="F37:F39" si="15">D37*E37</f>
        <v>0</v>
      </c>
      <c r="G37" s="26">
        <f t="shared" si="14"/>
        <v>0</v>
      </c>
      <c r="H37" s="75">
        <f>D37*G37</f>
        <v>0</v>
      </c>
    </row>
    <row r="38" spans="2:10" x14ac:dyDescent="0.2">
      <c r="B38" s="205" t="s">
        <v>120</v>
      </c>
      <c r="C38" s="57"/>
      <c r="D38" s="80"/>
      <c r="E38" s="219">
        <v>0</v>
      </c>
      <c r="F38" s="203">
        <f t="shared" si="15"/>
        <v>0</v>
      </c>
      <c r="G38" s="26">
        <f t="shared" si="14"/>
        <v>0</v>
      </c>
      <c r="H38" s="75">
        <f t="shared" ref="H38:H39" si="16">D38*G38</f>
        <v>0</v>
      </c>
    </row>
    <row r="39" spans="2:10" x14ac:dyDescent="0.2">
      <c r="B39" s="228" t="s">
        <v>45</v>
      </c>
      <c r="C39" s="60"/>
      <c r="D39" s="80"/>
      <c r="E39" s="219">
        <v>0</v>
      </c>
      <c r="F39" s="203">
        <f t="shared" si="15"/>
        <v>0</v>
      </c>
      <c r="G39" s="26">
        <f t="shared" si="14"/>
        <v>0</v>
      </c>
      <c r="H39" s="75">
        <f t="shared" si="16"/>
        <v>0</v>
      </c>
    </row>
    <row r="40" spans="2:10" ht="15.95" customHeight="1" thickBot="1" x14ac:dyDescent="0.25">
      <c r="B40" s="112" t="s">
        <v>46</v>
      </c>
      <c r="C40" s="111"/>
      <c r="D40" s="98">
        <f>SUM(D36:D39)</f>
        <v>0</v>
      </c>
      <c r="E40" s="99">
        <f>IF(F40=0,0%,(F40/D40))</f>
        <v>0</v>
      </c>
      <c r="F40" s="98">
        <f>SUM(F36:F39)</f>
        <v>0</v>
      </c>
      <c r="G40" s="99">
        <f>IF(H40=0,0%,(H40/D40))</f>
        <v>0</v>
      </c>
      <c r="H40" s="100">
        <f>SUM(H36:H39)</f>
        <v>0</v>
      </c>
    </row>
    <row r="41" spans="2:10" ht="15.95" customHeight="1" thickBot="1" x14ac:dyDescent="0.25">
      <c r="B41" s="63" t="s">
        <v>42</v>
      </c>
      <c r="C41" s="49"/>
      <c r="D41" s="107"/>
      <c r="E41" s="29"/>
      <c r="F41" s="108"/>
      <c r="G41" s="29"/>
      <c r="H41" s="106"/>
    </row>
    <row r="42" spans="2:10" x14ac:dyDescent="0.2">
      <c r="B42" s="109" t="s">
        <v>43</v>
      </c>
      <c r="C42" s="110"/>
      <c r="D42" s="103"/>
      <c r="E42" s="230">
        <v>0</v>
      </c>
      <c r="F42" s="202">
        <f t="shared" ref="F42:F47" si="17">D42*E42</f>
        <v>0</v>
      </c>
      <c r="G42" s="25">
        <f t="shared" ref="G42:G45" si="18">IF(D42=0,0%,(100%-E42))</f>
        <v>0</v>
      </c>
      <c r="H42" s="90">
        <f t="shared" ref="H42:H47" si="19">D42*G42</f>
        <v>0</v>
      </c>
    </row>
    <row r="43" spans="2:10" ht="13.5" customHeight="1" x14ac:dyDescent="0.2">
      <c r="B43" s="64" t="s">
        <v>47</v>
      </c>
      <c r="C43" s="57"/>
      <c r="D43" s="80"/>
      <c r="E43" s="219">
        <v>0</v>
      </c>
      <c r="F43" s="203">
        <f t="shared" si="17"/>
        <v>0</v>
      </c>
      <c r="G43" s="26">
        <f t="shared" si="18"/>
        <v>0</v>
      </c>
      <c r="H43" s="75">
        <f t="shared" si="19"/>
        <v>0</v>
      </c>
    </row>
    <row r="44" spans="2:10" x14ac:dyDescent="0.2">
      <c r="B44" s="64" t="s">
        <v>48</v>
      </c>
      <c r="C44" s="57"/>
      <c r="D44" s="80"/>
      <c r="E44" s="219">
        <v>0</v>
      </c>
      <c r="F44" s="203">
        <f t="shared" si="17"/>
        <v>0</v>
      </c>
      <c r="G44" s="26">
        <f t="shared" si="18"/>
        <v>0</v>
      </c>
      <c r="H44" s="75">
        <f t="shared" si="19"/>
        <v>0</v>
      </c>
    </row>
    <row r="45" spans="2:10" x14ac:dyDescent="0.2">
      <c r="B45" s="65" t="s">
        <v>49</v>
      </c>
      <c r="C45" s="57"/>
      <c r="D45" s="80"/>
      <c r="E45" s="219">
        <v>0</v>
      </c>
      <c r="F45" s="203">
        <f t="shared" si="17"/>
        <v>0</v>
      </c>
      <c r="G45" s="26">
        <f t="shared" si="18"/>
        <v>0</v>
      </c>
      <c r="H45" s="75">
        <f t="shared" si="19"/>
        <v>0</v>
      </c>
    </row>
    <row r="46" spans="2:10" x14ac:dyDescent="0.2">
      <c r="B46" s="64" t="s">
        <v>50</v>
      </c>
      <c r="C46" s="57"/>
      <c r="D46" s="80"/>
      <c r="E46" s="219">
        <v>0</v>
      </c>
      <c r="F46" s="203">
        <f t="shared" si="17"/>
        <v>0</v>
      </c>
      <c r="G46" s="26">
        <f t="shared" ref="G46:G47" si="20">IF(D46=0,0%,(100%-E46))</f>
        <v>0</v>
      </c>
      <c r="H46" s="75">
        <f t="shared" si="19"/>
        <v>0</v>
      </c>
    </row>
    <row r="47" spans="2:10" x14ac:dyDescent="0.2">
      <c r="B47" s="64" t="s">
        <v>22</v>
      </c>
      <c r="C47" s="57"/>
      <c r="D47" s="80"/>
      <c r="E47" s="219">
        <v>0</v>
      </c>
      <c r="F47" s="203">
        <f t="shared" si="17"/>
        <v>0</v>
      </c>
      <c r="G47" s="26">
        <f t="shared" si="20"/>
        <v>0</v>
      </c>
      <c r="H47" s="75">
        <f t="shared" si="19"/>
        <v>0</v>
      </c>
    </row>
    <row r="48" spans="2:10" ht="15.95" customHeight="1" thickBot="1" x14ac:dyDescent="0.25">
      <c r="B48" s="112" t="s">
        <v>51</v>
      </c>
      <c r="C48" s="113"/>
      <c r="D48" s="124">
        <f>SUM(D42:D47)</f>
        <v>0</v>
      </c>
      <c r="E48" s="99">
        <f>IF(F48=0,0%,(F48/D48))</f>
        <v>0</v>
      </c>
      <c r="F48" s="125">
        <f>SUM(F42:F47)</f>
        <v>0</v>
      </c>
      <c r="G48" s="99">
        <f>IF(H48=0,0%,(H48/D48))</f>
        <v>0</v>
      </c>
      <c r="H48" s="126">
        <f>SUM(H42:H47)</f>
        <v>0</v>
      </c>
    </row>
    <row r="49" spans="2:9" ht="15.95" customHeight="1" thickBot="1" x14ac:dyDescent="0.25">
      <c r="B49" s="63" t="s">
        <v>18</v>
      </c>
      <c r="C49" s="49"/>
      <c r="D49" s="107"/>
      <c r="E49" s="29"/>
      <c r="F49" s="108"/>
      <c r="G49" s="29"/>
      <c r="H49" s="106"/>
    </row>
    <row r="50" spans="2:9" x14ac:dyDescent="0.2">
      <c r="B50" s="109" t="s">
        <v>52</v>
      </c>
      <c r="C50" s="110"/>
      <c r="D50" s="103"/>
      <c r="E50" s="230">
        <v>0</v>
      </c>
      <c r="F50" s="202">
        <f t="shared" ref="F50:F52" si="21">D50*E50</f>
        <v>0</v>
      </c>
      <c r="G50" s="25">
        <f t="shared" ref="G50:G52" si="22">IF(D50=0,0%,(100%-E50))</f>
        <v>0</v>
      </c>
      <c r="H50" s="90" t="str">
        <f t="shared" ref="H50:H52" si="23">IF(D50=0,"",G50*D50)</f>
        <v/>
      </c>
    </row>
    <row r="51" spans="2:9" x14ac:dyDescent="0.2">
      <c r="B51" s="65" t="s">
        <v>53</v>
      </c>
      <c r="C51" s="57"/>
      <c r="D51" s="80"/>
      <c r="E51" s="219">
        <v>0</v>
      </c>
      <c r="F51" s="203">
        <f t="shared" si="21"/>
        <v>0</v>
      </c>
      <c r="G51" s="26">
        <f t="shared" si="22"/>
        <v>0</v>
      </c>
      <c r="H51" s="75" t="str">
        <f t="shared" si="23"/>
        <v/>
      </c>
    </row>
    <row r="52" spans="2:9" x14ac:dyDescent="0.2">
      <c r="B52" s="64" t="s">
        <v>54</v>
      </c>
      <c r="C52" s="57"/>
      <c r="D52" s="80"/>
      <c r="E52" s="219">
        <v>0</v>
      </c>
      <c r="F52" s="203">
        <f t="shared" si="21"/>
        <v>0</v>
      </c>
      <c r="G52" s="26">
        <f t="shared" si="22"/>
        <v>0</v>
      </c>
      <c r="H52" s="75" t="str">
        <f t="shared" si="23"/>
        <v/>
      </c>
      <c r="I52" s="28"/>
    </row>
    <row r="53" spans="2:9" ht="15.95" customHeight="1" thickBot="1" x14ac:dyDescent="0.25">
      <c r="B53" s="112" t="s">
        <v>102</v>
      </c>
      <c r="C53" s="113"/>
      <c r="D53" s="127">
        <f>SUM(D50:D52)</f>
        <v>0</v>
      </c>
      <c r="E53" s="99">
        <f>IF(F53=0,0%,(F53/D53))</f>
        <v>0</v>
      </c>
      <c r="F53" s="127">
        <f>SUM(F50:F52)</f>
        <v>0</v>
      </c>
      <c r="G53" s="99">
        <f>IF(D53=0,0%,(D53/H53))</f>
        <v>0</v>
      </c>
      <c r="H53" s="128">
        <f>SUM(H50:H52)</f>
        <v>0</v>
      </c>
    </row>
    <row r="54" spans="2:9" ht="15.95" customHeight="1" thickBot="1" x14ac:dyDescent="0.25">
      <c r="B54" s="63" t="s">
        <v>122</v>
      </c>
      <c r="C54" s="49"/>
      <c r="D54" s="107"/>
      <c r="E54" s="29"/>
      <c r="F54" s="108"/>
      <c r="G54" s="29"/>
      <c r="H54" s="106" t="str">
        <f t="shared" ref="H54" si="24">IF(D54=0,"",G54*D54)</f>
        <v/>
      </c>
    </row>
    <row r="55" spans="2:9" x14ac:dyDescent="0.2">
      <c r="B55" s="229"/>
      <c r="C55" s="115"/>
      <c r="D55" s="103"/>
      <c r="E55" s="230">
        <v>0</v>
      </c>
      <c r="F55" s="202">
        <f t="shared" ref="F55:F61" si="25">D55*E55</f>
        <v>0</v>
      </c>
      <c r="G55" s="25">
        <f t="shared" ref="G55:G61" si="26">IF(D55=0,0%,(100%-E55))</f>
        <v>0</v>
      </c>
      <c r="H55" s="90" t="str">
        <f>IF(D55=0,"",G55*D55)</f>
        <v/>
      </c>
    </row>
    <row r="56" spans="2:9" x14ac:dyDescent="0.2">
      <c r="B56" s="296"/>
      <c r="C56" s="297"/>
      <c r="D56" s="80"/>
      <c r="E56" s="219">
        <v>0</v>
      </c>
      <c r="F56" s="203">
        <f t="shared" si="25"/>
        <v>0</v>
      </c>
      <c r="G56" s="26">
        <f t="shared" si="26"/>
        <v>0</v>
      </c>
      <c r="H56" s="75" t="str">
        <f>IF(D56=0,"",G56*D56)</f>
        <v/>
      </c>
    </row>
    <row r="57" spans="2:9" x14ac:dyDescent="0.2">
      <c r="B57" s="296"/>
      <c r="C57" s="297"/>
      <c r="D57" s="80"/>
      <c r="E57" s="219">
        <v>0</v>
      </c>
      <c r="F57" s="203">
        <f t="shared" si="25"/>
        <v>0</v>
      </c>
      <c r="G57" s="26">
        <f t="shared" si="26"/>
        <v>0</v>
      </c>
      <c r="H57" s="75" t="str">
        <f t="shared" ref="H57:H61" si="27">IF(D57=0,"",G57*D57)</f>
        <v/>
      </c>
    </row>
    <row r="58" spans="2:9" x14ac:dyDescent="0.2">
      <c r="B58" s="296"/>
      <c r="C58" s="297"/>
      <c r="D58" s="80"/>
      <c r="E58" s="219">
        <v>0</v>
      </c>
      <c r="F58" s="203">
        <f t="shared" si="25"/>
        <v>0</v>
      </c>
      <c r="G58" s="26">
        <f t="shared" si="26"/>
        <v>0</v>
      </c>
      <c r="H58" s="75" t="str">
        <f t="shared" si="27"/>
        <v/>
      </c>
    </row>
    <row r="59" spans="2:9" x14ac:dyDescent="0.2">
      <c r="B59" s="296"/>
      <c r="C59" s="297"/>
      <c r="D59" s="80"/>
      <c r="E59" s="219">
        <v>0</v>
      </c>
      <c r="F59" s="203">
        <f t="shared" si="25"/>
        <v>0</v>
      </c>
      <c r="G59" s="26">
        <f t="shared" si="26"/>
        <v>0</v>
      </c>
      <c r="H59" s="75" t="str">
        <f t="shared" si="27"/>
        <v/>
      </c>
    </row>
    <row r="60" spans="2:9" x14ac:dyDescent="0.2">
      <c r="B60" s="296"/>
      <c r="C60" s="297"/>
      <c r="D60" s="80"/>
      <c r="E60" s="219">
        <v>0</v>
      </c>
      <c r="F60" s="203">
        <f t="shared" si="25"/>
        <v>0</v>
      </c>
      <c r="G60" s="26">
        <f t="shared" si="26"/>
        <v>0</v>
      </c>
      <c r="H60" s="75" t="str">
        <f t="shared" si="27"/>
        <v/>
      </c>
    </row>
    <row r="61" spans="2:9" x14ac:dyDescent="0.2">
      <c r="B61" s="298"/>
      <c r="C61" s="290"/>
      <c r="D61" s="80"/>
      <c r="E61" s="219">
        <v>0</v>
      </c>
      <c r="F61" s="203">
        <f t="shared" si="25"/>
        <v>0</v>
      </c>
      <c r="G61" s="26">
        <f t="shared" si="26"/>
        <v>0</v>
      </c>
      <c r="H61" s="75" t="str">
        <f t="shared" si="27"/>
        <v/>
      </c>
    </row>
    <row r="62" spans="2:9" ht="15.95" customHeight="1" thickBot="1" x14ac:dyDescent="0.25">
      <c r="B62" s="66" t="s">
        <v>123</v>
      </c>
      <c r="C62" s="61"/>
      <c r="D62" s="127">
        <f>SUM(D55:D61)</f>
        <v>0</v>
      </c>
      <c r="E62" s="99">
        <f>IF(F62=0,0%,(F62/D62))</f>
        <v>0</v>
      </c>
      <c r="F62" s="127">
        <f>SUM(F55:F61)</f>
        <v>0</v>
      </c>
      <c r="G62" s="99">
        <v>0</v>
      </c>
      <c r="H62" s="128">
        <f>SUM(H55:H61)</f>
        <v>0</v>
      </c>
    </row>
    <row r="63" spans="2:9" ht="15.95" customHeight="1" thickBot="1" x14ac:dyDescent="0.25">
      <c r="B63" s="63" t="s">
        <v>55</v>
      </c>
      <c r="C63" s="49"/>
      <c r="D63" s="107"/>
      <c r="E63" s="29"/>
      <c r="F63" s="108"/>
      <c r="G63" s="29"/>
      <c r="H63" s="106" t="str">
        <f t="shared" ref="H63:H66" si="28">IF(D63=0,"",G63*D63)</f>
        <v/>
      </c>
    </row>
    <row r="64" spans="2:9" x14ac:dyDescent="0.2">
      <c r="B64" s="114"/>
      <c r="C64" s="115"/>
      <c r="D64" s="103"/>
      <c r="E64" s="230">
        <v>0</v>
      </c>
      <c r="F64" s="202">
        <f t="shared" ref="F64:F66" si="29">D64*E64</f>
        <v>0</v>
      </c>
      <c r="G64" s="25">
        <f t="shared" ref="G64:G66" si="30">IF(D64=0,0%,(100%-E64))</f>
        <v>0</v>
      </c>
      <c r="H64" s="90" t="str">
        <f t="shared" si="28"/>
        <v/>
      </c>
    </row>
    <row r="65" spans="2:10" x14ac:dyDescent="0.2">
      <c r="B65" s="289"/>
      <c r="C65" s="290"/>
      <c r="D65" s="80"/>
      <c r="E65" s="219">
        <v>0</v>
      </c>
      <c r="F65" s="203">
        <f t="shared" si="29"/>
        <v>0</v>
      </c>
      <c r="G65" s="26">
        <f t="shared" si="30"/>
        <v>0</v>
      </c>
      <c r="H65" s="75" t="str">
        <f t="shared" si="28"/>
        <v/>
      </c>
    </row>
    <row r="66" spans="2:10" x14ac:dyDescent="0.2">
      <c r="B66" s="289"/>
      <c r="C66" s="290"/>
      <c r="D66" s="80"/>
      <c r="E66" s="219">
        <v>0</v>
      </c>
      <c r="F66" s="203">
        <f t="shared" si="29"/>
        <v>0</v>
      </c>
      <c r="G66" s="26">
        <f t="shared" si="30"/>
        <v>0</v>
      </c>
      <c r="H66" s="75" t="str">
        <f t="shared" si="28"/>
        <v/>
      </c>
    </row>
    <row r="67" spans="2:10" ht="15.95" customHeight="1" thickBot="1" x14ac:dyDescent="0.25">
      <c r="B67" s="66" t="s">
        <v>19</v>
      </c>
      <c r="C67" s="61"/>
      <c r="D67" s="127">
        <f>SUM(D64:D66)</f>
        <v>0</v>
      </c>
      <c r="E67" s="99">
        <f>IF(F67=0,0%,(F67/D67))</f>
        <v>0</v>
      </c>
      <c r="F67" s="127">
        <f>SUM(F64:F66)</f>
        <v>0</v>
      </c>
      <c r="G67" s="99">
        <v>0</v>
      </c>
      <c r="H67" s="128">
        <f>SUM(H64:H66)</f>
        <v>0</v>
      </c>
    </row>
    <row r="68" spans="2:10" ht="15.95" customHeight="1" thickBot="1" x14ac:dyDescent="0.25">
      <c r="B68" s="62"/>
      <c r="C68" s="62"/>
      <c r="D68" s="2"/>
      <c r="F68" s="30"/>
      <c r="G68" s="28"/>
    </row>
    <row r="69" spans="2:10" x14ac:dyDescent="0.2">
      <c r="B69" s="118" t="s">
        <v>56</v>
      </c>
      <c r="C69" s="121"/>
      <c r="D69" s="116">
        <f>D19+D27+D34+D40+D48+D53+D62+D67</f>
        <v>0</v>
      </c>
      <c r="E69" s="25">
        <f>IF(F69=0,0%,(F69/D69))</f>
        <v>0</v>
      </c>
      <c r="F69" s="116">
        <f>F19+F27+F34+F40+F48+F53+F62+F67</f>
        <v>0</v>
      </c>
      <c r="G69" s="279">
        <f t="shared" ref="G69:G71" si="31">IF(H69=0,0%,(H69/D69))</f>
        <v>0</v>
      </c>
      <c r="H69" s="117">
        <f>H19+H27+H34+H40+H48+H53+H62+H67</f>
        <v>0</v>
      </c>
      <c r="I69" s="76"/>
      <c r="J69" s="196"/>
    </row>
    <row r="70" spans="2:10" x14ac:dyDescent="0.2">
      <c r="B70" s="119" t="s">
        <v>99</v>
      </c>
      <c r="C70" s="122"/>
      <c r="D70" s="198">
        <f>+F70+H70</f>
        <v>0</v>
      </c>
      <c r="E70" s="26">
        <f>IF(F70=0,0%,(F70/D70))</f>
        <v>0</v>
      </c>
      <c r="F70" s="222">
        <f>+F69*0.1</f>
        <v>0</v>
      </c>
      <c r="G70" s="26">
        <f t="shared" si="31"/>
        <v>0</v>
      </c>
      <c r="H70" s="223"/>
      <c r="I70" s="76"/>
      <c r="J70" s="196"/>
    </row>
    <row r="71" spans="2:10" ht="18" customHeight="1" thickBot="1" x14ac:dyDescent="0.25">
      <c r="B71" s="120" t="s">
        <v>57</v>
      </c>
      <c r="C71" s="123"/>
      <c r="D71" s="129">
        <f>SUM(D69:D70)</f>
        <v>0</v>
      </c>
      <c r="E71" s="99">
        <f>IF(F71=0,0%,(F71/D71))</f>
        <v>0</v>
      </c>
      <c r="F71" s="199">
        <f>SUM(F69:F70)</f>
        <v>0</v>
      </c>
      <c r="G71" s="280">
        <f t="shared" si="31"/>
        <v>0</v>
      </c>
      <c r="H71" s="130">
        <f>SUM(H69:H70)</f>
        <v>0</v>
      </c>
      <c r="I71" s="76"/>
      <c r="J71" s="196"/>
    </row>
    <row r="76" spans="2:10" x14ac:dyDescent="0.2">
      <c r="F76" s="76"/>
    </row>
  </sheetData>
  <mergeCells count="12">
    <mergeCell ref="B65:C65"/>
    <mergeCell ref="B66:C66"/>
    <mergeCell ref="B7:H7"/>
    <mergeCell ref="B2:H2"/>
    <mergeCell ref="B8:C8"/>
    <mergeCell ref="B56:C56"/>
    <mergeCell ref="B61:C61"/>
    <mergeCell ref="B57:C57"/>
    <mergeCell ref="B58:C58"/>
    <mergeCell ref="B59:C59"/>
    <mergeCell ref="B60:C60"/>
    <mergeCell ref="C5:H5"/>
  </mergeCells>
  <phoneticPr fontId="3" type="noConversion"/>
  <printOptions horizontalCentered="1"/>
  <pageMargins left="0.25" right="0.25" top="0.25" bottom="0.25"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98"/>
  <sheetViews>
    <sheetView showGridLines="0" zoomScaleNormal="100" workbookViewId="0">
      <selection activeCell="F29" sqref="F29"/>
    </sheetView>
  </sheetViews>
  <sheetFormatPr defaultColWidth="9.140625" defaultRowHeight="12.75" x14ac:dyDescent="0.2"/>
  <cols>
    <col min="1" max="1" width="0.85546875" style="1" customWidth="1"/>
    <col min="2" max="2" width="32.85546875" style="1" customWidth="1"/>
    <col min="3" max="3" width="11.28515625" style="1" bestFit="1" customWidth="1"/>
    <col min="4" max="4" width="10.28515625" style="1" bestFit="1" customWidth="1"/>
    <col min="5" max="5" width="11.28515625" style="1" customWidth="1"/>
    <col min="6" max="6" width="11.28515625" style="1" bestFit="1" customWidth="1"/>
    <col min="7" max="7" width="9.7109375" style="1" customWidth="1"/>
    <col min="8" max="8" width="10.28515625" style="1" bestFit="1" customWidth="1"/>
    <col min="9" max="9" width="10.85546875" style="1" bestFit="1" customWidth="1"/>
    <col min="10" max="10" width="11.28515625" style="1" customWidth="1"/>
    <col min="11" max="11" width="12" style="1" customWidth="1"/>
    <col min="12" max="12" width="0.85546875" style="1" customWidth="1"/>
    <col min="13" max="13" width="12.85546875" style="1" bestFit="1" customWidth="1"/>
    <col min="14" max="14" width="9.140625" style="1"/>
    <col min="15" max="15" width="14.28515625" style="1" customWidth="1"/>
    <col min="16" max="16384" width="9.140625" style="1"/>
  </cols>
  <sheetData>
    <row r="1" spans="2:15" ht="6" customHeight="1" x14ac:dyDescent="0.2">
      <c r="B1" s="180"/>
      <c r="C1" s="181"/>
    </row>
    <row r="2" spans="2:15" ht="14.25" x14ac:dyDescent="0.2">
      <c r="B2" s="300" t="str">
        <f>'Proposed Budget'!B2</f>
        <v>RFP #CN2025-03 Attachment #3 - Budget and Budget Narrative</v>
      </c>
      <c r="C2" s="300"/>
      <c r="D2" s="300"/>
      <c r="E2" s="300"/>
      <c r="F2" s="300"/>
      <c r="G2" s="300"/>
      <c r="H2" s="300"/>
      <c r="I2" s="300"/>
      <c r="J2" s="300"/>
      <c r="K2" s="300"/>
    </row>
    <row r="3" spans="2:15" ht="14.25" x14ac:dyDescent="0.2">
      <c r="B3" s="180"/>
      <c r="C3" s="180"/>
      <c r="D3" s="180"/>
      <c r="E3" s="180"/>
      <c r="F3" s="180"/>
      <c r="G3" s="180"/>
      <c r="H3" s="180"/>
      <c r="I3" s="180"/>
      <c r="J3" s="180"/>
      <c r="K3" s="180"/>
    </row>
    <row r="4" spans="2:15" ht="6" customHeight="1" x14ac:dyDescent="0.2">
      <c r="B4" s="182"/>
      <c r="C4" s="181"/>
    </row>
    <row r="5" spans="2:15" ht="19.5" customHeight="1" x14ac:dyDescent="0.2">
      <c r="B5" s="238" t="str">
        <f>'Proposed Budget'!B5</f>
        <v>Agency Name:</v>
      </c>
      <c r="C5" s="248"/>
      <c r="D5" s="248"/>
      <c r="E5" s="248"/>
      <c r="F5" s="248"/>
      <c r="G5" s="248"/>
      <c r="H5" s="248"/>
      <c r="I5" s="248"/>
      <c r="J5" s="248"/>
      <c r="K5" s="249"/>
      <c r="L5" s="249"/>
      <c r="M5" s="249"/>
      <c r="N5" s="249"/>
    </row>
    <row r="6" spans="2:15" x14ac:dyDescent="0.2">
      <c r="B6" s="239"/>
      <c r="H6" s="138"/>
    </row>
    <row r="7" spans="2:15" ht="15.75" x14ac:dyDescent="0.25">
      <c r="B7" s="131"/>
      <c r="C7" s="34"/>
      <c r="D7" s="34"/>
      <c r="E7" s="35"/>
      <c r="F7" s="36"/>
      <c r="G7" s="37"/>
      <c r="H7" s="132"/>
      <c r="I7" s="37"/>
      <c r="J7" s="38"/>
      <c r="K7" s="39"/>
      <c r="L7" s="40"/>
      <c r="M7" s="38"/>
      <c r="N7" s="41"/>
      <c r="O7" s="42"/>
    </row>
    <row r="8" spans="2:15" ht="12.75" customHeight="1" thickBot="1" x14ac:dyDescent="0.3">
      <c r="B8" s="253"/>
      <c r="C8" s="34"/>
      <c r="D8" s="34"/>
      <c r="E8" s="35"/>
      <c r="F8" s="36"/>
      <c r="G8" s="37"/>
      <c r="H8" s="132"/>
      <c r="I8" s="37"/>
      <c r="J8" s="38"/>
      <c r="K8" s="39"/>
      <c r="L8" s="40"/>
      <c r="M8" s="38"/>
      <c r="N8" s="41"/>
      <c r="O8" s="42"/>
    </row>
    <row r="9" spans="2:15" s="139" customFormat="1" ht="25.5" x14ac:dyDescent="0.25">
      <c r="B9" s="131" t="s">
        <v>58</v>
      </c>
      <c r="C9" s="133"/>
      <c r="D9" s="134"/>
      <c r="E9" s="133"/>
      <c r="F9" s="135" t="s">
        <v>126</v>
      </c>
      <c r="G9" s="136" t="s">
        <v>126</v>
      </c>
      <c r="H9" s="136" t="s">
        <v>126</v>
      </c>
      <c r="I9" s="136" t="s">
        <v>126</v>
      </c>
      <c r="J9" s="136" t="s">
        <v>126</v>
      </c>
      <c r="K9" s="245"/>
    </row>
    <row r="10" spans="2:15" ht="13.5" thickBot="1" x14ac:dyDescent="0.25">
      <c r="B10" s="39"/>
      <c r="C10" s="43"/>
      <c r="D10" s="44"/>
      <c r="E10" s="43"/>
      <c r="F10" s="263">
        <v>7.6499999999999999E-2</v>
      </c>
      <c r="G10" s="243">
        <v>3.5000000000000001E-3</v>
      </c>
      <c r="H10" s="243">
        <v>8.0000000000000002E-3</v>
      </c>
      <c r="I10" s="243">
        <v>0.03</v>
      </c>
      <c r="J10" s="244">
        <v>0.14910000000000001</v>
      </c>
      <c r="K10" s="262"/>
    </row>
    <row r="11" spans="2:15" ht="39" thickBot="1" x14ac:dyDescent="0.25">
      <c r="B11" s="140" t="s">
        <v>65</v>
      </c>
      <c r="C11" s="141" t="s">
        <v>64</v>
      </c>
      <c r="D11" s="142" t="s">
        <v>1</v>
      </c>
      <c r="E11" s="141" t="s">
        <v>63</v>
      </c>
      <c r="F11" s="240" t="s">
        <v>62</v>
      </c>
      <c r="G11" s="240" t="s">
        <v>14</v>
      </c>
      <c r="H11" s="240" t="s">
        <v>15</v>
      </c>
      <c r="I11" s="241" t="s">
        <v>61</v>
      </c>
      <c r="J11" s="240" t="s">
        <v>60</v>
      </c>
      <c r="K11" s="242" t="s">
        <v>59</v>
      </c>
      <c r="M11" s="143"/>
    </row>
    <row r="12" spans="2:15" ht="6" customHeight="1" thickBot="1" x14ac:dyDescent="0.25">
      <c r="B12" s="152"/>
      <c r="C12" s="149"/>
      <c r="D12" s="150"/>
      <c r="E12" s="287"/>
      <c r="F12" s="151"/>
      <c r="G12" s="152"/>
      <c r="H12" s="151"/>
      <c r="I12" s="151"/>
      <c r="J12" s="151"/>
      <c r="K12" s="151"/>
    </row>
    <row r="13" spans="2:15" x14ac:dyDescent="0.2">
      <c r="B13" s="225"/>
      <c r="C13" s="157"/>
      <c r="D13" s="157"/>
      <c r="E13" s="286">
        <f>+C13/12*D13*12</f>
        <v>0</v>
      </c>
      <c r="F13" s="158">
        <f>E13*F$10</f>
        <v>0</v>
      </c>
      <c r="G13" s="158">
        <f>E13*G$10</f>
        <v>0</v>
      </c>
      <c r="H13" s="158">
        <f>H$10*E13</f>
        <v>0</v>
      </c>
      <c r="I13" s="158">
        <f>I$10*E13</f>
        <v>0</v>
      </c>
      <c r="J13" s="158">
        <f>J$10*E13</f>
        <v>0</v>
      </c>
      <c r="K13" s="159">
        <f>SUM(E13:J13)</f>
        <v>0</v>
      </c>
      <c r="M13" s="144"/>
    </row>
    <row r="14" spans="2:15" x14ac:dyDescent="0.2">
      <c r="B14" s="226"/>
      <c r="C14" s="155"/>
      <c r="D14" s="155"/>
      <c r="E14" s="156">
        <f t="shared" ref="E14:E58" si="0">+C14/12*D14*12</f>
        <v>0</v>
      </c>
      <c r="F14" s="156">
        <f t="shared" ref="F14:F58" si="1">E14*F$10</f>
        <v>0</v>
      </c>
      <c r="G14" s="156">
        <f>E14*G$10</f>
        <v>0</v>
      </c>
      <c r="H14" s="156">
        <f t="shared" ref="H14:H58" si="2">H$10*E14</f>
        <v>0</v>
      </c>
      <c r="I14" s="156">
        <f>I$10*E14</f>
        <v>0</v>
      </c>
      <c r="J14" s="156">
        <f>J$10*E14</f>
        <v>0</v>
      </c>
      <c r="K14" s="161">
        <f t="shared" ref="K14:K58" si="3">SUM(E14:J14)</f>
        <v>0</v>
      </c>
      <c r="M14" s="144"/>
    </row>
    <row r="15" spans="2:15" x14ac:dyDescent="0.2">
      <c r="B15" s="226"/>
      <c r="C15" s="155"/>
      <c r="D15" s="155"/>
      <c r="E15" s="156">
        <f t="shared" si="0"/>
        <v>0</v>
      </c>
      <c r="F15" s="156">
        <f t="shared" si="1"/>
        <v>0</v>
      </c>
      <c r="G15" s="156">
        <f>E15*G$10</f>
        <v>0</v>
      </c>
      <c r="H15" s="156">
        <f t="shared" ref="H15:H53" si="4">H$10*E15</f>
        <v>0</v>
      </c>
      <c r="I15" s="156">
        <f t="shared" ref="I15:I53" si="5">I$10*E15</f>
        <v>0</v>
      </c>
      <c r="J15" s="156">
        <f>J$10*E15</f>
        <v>0</v>
      </c>
      <c r="K15" s="161">
        <f t="shared" ref="K15:K53" si="6">SUM(E15:J15)</f>
        <v>0</v>
      </c>
      <c r="M15" s="144"/>
    </row>
    <row r="16" spans="2:15" x14ac:dyDescent="0.2">
      <c r="B16" s="226"/>
      <c r="C16" s="155"/>
      <c r="D16" s="155"/>
      <c r="E16" s="156">
        <f t="shared" si="0"/>
        <v>0</v>
      </c>
      <c r="F16" s="156">
        <f t="shared" si="1"/>
        <v>0</v>
      </c>
      <c r="G16" s="156">
        <f>E16*G$10</f>
        <v>0</v>
      </c>
      <c r="H16" s="156">
        <f t="shared" si="4"/>
        <v>0</v>
      </c>
      <c r="I16" s="156">
        <f t="shared" si="5"/>
        <v>0</v>
      </c>
      <c r="J16" s="156">
        <f>J$10*E16</f>
        <v>0</v>
      </c>
      <c r="K16" s="161">
        <f t="shared" si="6"/>
        <v>0</v>
      </c>
      <c r="M16" s="144"/>
    </row>
    <row r="17" spans="2:13" x14ac:dyDescent="0.2">
      <c r="B17" s="160"/>
      <c r="C17" s="155"/>
      <c r="D17" s="155"/>
      <c r="E17" s="156">
        <f t="shared" si="0"/>
        <v>0</v>
      </c>
      <c r="F17" s="156">
        <f>E17*F$10</f>
        <v>0</v>
      </c>
      <c r="G17" s="156">
        <f>E17*G$10</f>
        <v>0</v>
      </c>
      <c r="H17" s="156">
        <f t="shared" ref="H17:H44" si="7">H$10*E17</f>
        <v>0</v>
      </c>
      <c r="I17" s="156">
        <f t="shared" ref="I17:I44" si="8">I$10*E17</f>
        <v>0</v>
      </c>
      <c r="J17" s="156">
        <f t="shared" ref="J17:J60" si="9">J$10*E17</f>
        <v>0</v>
      </c>
      <c r="K17" s="161">
        <f t="shared" ref="K17:K44" si="10">SUM(E17:J17)</f>
        <v>0</v>
      </c>
      <c r="M17" s="144"/>
    </row>
    <row r="18" spans="2:13" x14ac:dyDescent="0.2">
      <c r="B18" s="160"/>
      <c r="C18" s="155"/>
      <c r="D18" s="155"/>
      <c r="E18" s="156">
        <f t="shared" si="0"/>
        <v>0</v>
      </c>
      <c r="F18" s="156">
        <f t="shared" si="1"/>
        <v>0</v>
      </c>
      <c r="G18" s="156">
        <f t="shared" ref="G18:G59" si="11">E18*G$10</f>
        <v>0</v>
      </c>
      <c r="H18" s="156">
        <f t="shared" si="7"/>
        <v>0</v>
      </c>
      <c r="I18" s="156">
        <f t="shared" si="8"/>
        <v>0</v>
      </c>
      <c r="J18" s="156">
        <f t="shared" si="9"/>
        <v>0</v>
      </c>
      <c r="K18" s="161">
        <f>SUM(E18:J18)</f>
        <v>0</v>
      </c>
      <c r="M18" s="144"/>
    </row>
    <row r="19" spans="2:13" x14ac:dyDescent="0.2">
      <c r="B19" s="160"/>
      <c r="C19" s="155"/>
      <c r="D19" s="155"/>
      <c r="E19" s="156">
        <f t="shared" si="0"/>
        <v>0</v>
      </c>
      <c r="F19" s="156">
        <f>E19*F$10</f>
        <v>0</v>
      </c>
      <c r="G19" s="156">
        <f t="shared" si="11"/>
        <v>0</v>
      </c>
      <c r="H19" s="156">
        <f t="shared" si="7"/>
        <v>0</v>
      </c>
      <c r="I19" s="156">
        <f t="shared" si="8"/>
        <v>0</v>
      </c>
      <c r="J19" s="156">
        <f t="shared" si="9"/>
        <v>0</v>
      </c>
      <c r="K19" s="161">
        <f t="shared" si="10"/>
        <v>0</v>
      </c>
      <c r="M19" s="144"/>
    </row>
    <row r="20" spans="2:13" x14ac:dyDescent="0.2">
      <c r="B20" s="160"/>
      <c r="C20" s="155"/>
      <c r="D20" s="155"/>
      <c r="E20" s="156">
        <f t="shared" si="0"/>
        <v>0</v>
      </c>
      <c r="F20" s="156">
        <f t="shared" si="1"/>
        <v>0</v>
      </c>
      <c r="G20" s="156">
        <f t="shared" si="11"/>
        <v>0</v>
      </c>
      <c r="H20" s="156">
        <f t="shared" si="7"/>
        <v>0</v>
      </c>
      <c r="I20" s="156">
        <f t="shared" si="8"/>
        <v>0</v>
      </c>
      <c r="J20" s="156">
        <f t="shared" si="9"/>
        <v>0</v>
      </c>
      <c r="K20" s="161">
        <f t="shared" si="10"/>
        <v>0</v>
      </c>
      <c r="M20" s="144"/>
    </row>
    <row r="21" spans="2:13" x14ac:dyDescent="0.2">
      <c r="B21" s="160"/>
      <c r="C21" s="155"/>
      <c r="D21" s="155"/>
      <c r="E21" s="156">
        <f t="shared" si="0"/>
        <v>0</v>
      </c>
      <c r="F21" s="156">
        <f t="shared" si="1"/>
        <v>0</v>
      </c>
      <c r="G21" s="156">
        <f t="shared" si="11"/>
        <v>0</v>
      </c>
      <c r="H21" s="156">
        <f t="shared" si="7"/>
        <v>0</v>
      </c>
      <c r="I21" s="156">
        <f t="shared" si="8"/>
        <v>0</v>
      </c>
      <c r="J21" s="156">
        <f t="shared" si="9"/>
        <v>0</v>
      </c>
      <c r="K21" s="161">
        <f t="shared" si="10"/>
        <v>0</v>
      </c>
      <c r="M21" s="144"/>
    </row>
    <row r="22" spans="2:13" x14ac:dyDescent="0.2">
      <c r="B22" s="160"/>
      <c r="C22" s="155"/>
      <c r="D22" s="155"/>
      <c r="E22" s="156">
        <f t="shared" si="0"/>
        <v>0</v>
      </c>
      <c r="F22" s="156">
        <f t="shared" si="1"/>
        <v>0</v>
      </c>
      <c r="G22" s="156">
        <f t="shared" si="11"/>
        <v>0</v>
      </c>
      <c r="H22" s="156">
        <f t="shared" si="7"/>
        <v>0</v>
      </c>
      <c r="I22" s="156">
        <f t="shared" si="8"/>
        <v>0</v>
      </c>
      <c r="J22" s="156">
        <f t="shared" si="9"/>
        <v>0</v>
      </c>
      <c r="K22" s="161">
        <f t="shared" si="10"/>
        <v>0</v>
      </c>
      <c r="M22" s="144"/>
    </row>
    <row r="23" spans="2:13" x14ac:dyDescent="0.2">
      <c r="B23" s="160"/>
      <c r="C23" s="155"/>
      <c r="D23" s="155"/>
      <c r="E23" s="156">
        <f t="shared" si="0"/>
        <v>0</v>
      </c>
      <c r="F23" s="156">
        <f t="shared" si="1"/>
        <v>0</v>
      </c>
      <c r="G23" s="156">
        <f t="shared" si="11"/>
        <v>0</v>
      </c>
      <c r="H23" s="156">
        <f t="shared" si="7"/>
        <v>0</v>
      </c>
      <c r="I23" s="156">
        <f t="shared" si="8"/>
        <v>0</v>
      </c>
      <c r="J23" s="156">
        <f t="shared" si="9"/>
        <v>0</v>
      </c>
      <c r="K23" s="161">
        <f t="shared" si="10"/>
        <v>0</v>
      </c>
      <c r="M23" s="144"/>
    </row>
    <row r="24" spans="2:13" x14ac:dyDescent="0.2">
      <c r="B24" s="160"/>
      <c r="C24" s="155"/>
      <c r="D24" s="155"/>
      <c r="E24" s="156">
        <f t="shared" si="0"/>
        <v>0</v>
      </c>
      <c r="F24" s="156">
        <f t="shared" si="1"/>
        <v>0</v>
      </c>
      <c r="G24" s="156">
        <f t="shared" si="11"/>
        <v>0</v>
      </c>
      <c r="H24" s="156">
        <f t="shared" si="7"/>
        <v>0</v>
      </c>
      <c r="I24" s="156">
        <f t="shared" si="8"/>
        <v>0</v>
      </c>
      <c r="J24" s="156">
        <f t="shared" si="9"/>
        <v>0</v>
      </c>
      <c r="K24" s="161">
        <f t="shared" si="10"/>
        <v>0</v>
      </c>
      <c r="M24" s="144"/>
    </row>
    <row r="25" spans="2:13" x14ac:dyDescent="0.2">
      <c r="B25" s="160"/>
      <c r="C25" s="155"/>
      <c r="D25" s="155"/>
      <c r="E25" s="156">
        <f t="shared" si="0"/>
        <v>0</v>
      </c>
      <c r="F25" s="156">
        <f t="shared" si="1"/>
        <v>0</v>
      </c>
      <c r="G25" s="156">
        <f t="shared" si="11"/>
        <v>0</v>
      </c>
      <c r="H25" s="156">
        <f t="shared" si="7"/>
        <v>0</v>
      </c>
      <c r="I25" s="156">
        <f t="shared" si="8"/>
        <v>0</v>
      </c>
      <c r="J25" s="156">
        <f t="shared" si="9"/>
        <v>0</v>
      </c>
      <c r="K25" s="161">
        <f t="shared" si="10"/>
        <v>0</v>
      </c>
      <c r="M25" s="144"/>
    </row>
    <row r="26" spans="2:13" x14ac:dyDescent="0.2">
      <c r="B26" s="160"/>
      <c r="C26" s="155"/>
      <c r="D26" s="155"/>
      <c r="E26" s="156">
        <f t="shared" si="0"/>
        <v>0</v>
      </c>
      <c r="F26" s="156">
        <f>E26*F$10</f>
        <v>0</v>
      </c>
      <c r="G26" s="156">
        <f t="shared" si="11"/>
        <v>0</v>
      </c>
      <c r="H26" s="156">
        <f t="shared" si="7"/>
        <v>0</v>
      </c>
      <c r="I26" s="156">
        <f t="shared" si="8"/>
        <v>0</v>
      </c>
      <c r="J26" s="156">
        <f t="shared" si="9"/>
        <v>0</v>
      </c>
      <c r="K26" s="161">
        <f t="shared" si="10"/>
        <v>0</v>
      </c>
      <c r="M26" s="144"/>
    </row>
    <row r="27" spans="2:13" x14ac:dyDescent="0.2">
      <c r="B27" s="160"/>
      <c r="C27" s="155"/>
      <c r="D27" s="155"/>
      <c r="E27" s="156">
        <f t="shared" si="0"/>
        <v>0</v>
      </c>
      <c r="F27" s="156">
        <f t="shared" si="1"/>
        <v>0</v>
      </c>
      <c r="G27" s="156">
        <f t="shared" si="11"/>
        <v>0</v>
      </c>
      <c r="H27" s="156">
        <f t="shared" si="7"/>
        <v>0</v>
      </c>
      <c r="I27" s="156">
        <f t="shared" si="8"/>
        <v>0</v>
      </c>
      <c r="J27" s="156">
        <f t="shared" si="9"/>
        <v>0</v>
      </c>
      <c r="K27" s="161">
        <f t="shared" si="10"/>
        <v>0</v>
      </c>
      <c r="M27" s="144"/>
    </row>
    <row r="28" spans="2:13" x14ac:dyDescent="0.2">
      <c r="B28" s="160"/>
      <c r="C28" s="155"/>
      <c r="D28" s="155"/>
      <c r="E28" s="156">
        <f t="shared" si="0"/>
        <v>0</v>
      </c>
      <c r="F28" s="156">
        <f t="shared" si="1"/>
        <v>0</v>
      </c>
      <c r="G28" s="156">
        <f t="shared" si="11"/>
        <v>0</v>
      </c>
      <c r="H28" s="156">
        <f t="shared" si="7"/>
        <v>0</v>
      </c>
      <c r="I28" s="156">
        <f t="shared" si="8"/>
        <v>0</v>
      </c>
      <c r="J28" s="156">
        <f t="shared" si="9"/>
        <v>0</v>
      </c>
      <c r="K28" s="161">
        <f t="shared" si="10"/>
        <v>0</v>
      </c>
      <c r="M28" s="144"/>
    </row>
    <row r="29" spans="2:13" x14ac:dyDescent="0.2">
      <c r="B29" s="160"/>
      <c r="C29" s="155"/>
      <c r="D29" s="155"/>
      <c r="E29" s="156">
        <f t="shared" si="0"/>
        <v>0</v>
      </c>
      <c r="F29" s="156">
        <f t="shared" si="1"/>
        <v>0</v>
      </c>
      <c r="G29" s="156">
        <f t="shared" si="11"/>
        <v>0</v>
      </c>
      <c r="H29" s="156">
        <f t="shared" si="7"/>
        <v>0</v>
      </c>
      <c r="I29" s="156">
        <f t="shared" si="8"/>
        <v>0</v>
      </c>
      <c r="J29" s="156">
        <f t="shared" si="9"/>
        <v>0</v>
      </c>
      <c r="K29" s="161">
        <f t="shared" si="10"/>
        <v>0</v>
      </c>
      <c r="M29" s="144"/>
    </row>
    <row r="30" spans="2:13" x14ac:dyDescent="0.2">
      <c r="B30" s="160"/>
      <c r="C30" s="155"/>
      <c r="D30" s="155"/>
      <c r="E30" s="156">
        <f t="shared" si="0"/>
        <v>0</v>
      </c>
      <c r="F30" s="156">
        <f t="shared" si="1"/>
        <v>0</v>
      </c>
      <c r="G30" s="156">
        <f t="shared" si="11"/>
        <v>0</v>
      </c>
      <c r="H30" s="156">
        <f t="shared" si="7"/>
        <v>0</v>
      </c>
      <c r="I30" s="156">
        <f t="shared" si="8"/>
        <v>0</v>
      </c>
      <c r="J30" s="156">
        <f t="shared" si="9"/>
        <v>0</v>
      </c>
      <c r="K30" s="161">
        <f t="shared" si="10"/>
        <v>0</v>
      </c>
      <c r="M30" s="144"/>
    </row>
    <row r="31" spans="2:13" x14ac:dyDescent="0.2">
      <c r="B31" s="160"/>
      <c r="C31" s="155"/>
      <c r="D31" s="155"/>
      <c r="E31" s="156">
        <f t="shared" si="0"/>
        <v>0</v>
      </c>
      <c r="F31" s="156">
        <f t="shared" si="1"/>
        <v>0</v>
      </c>
      <c r="G31" s="156">
        <f t="shared" si="11"/>
        <v>0</v>
      </c>
      <c r="H31" s="156">
        <f t="shared" si="7"/>
        <v>0</v>
      </c>
      <c r="I31" s="156">
        <f t="shared" si="8"/>
        <v>0</v>
      </c>
      <c r="J31" s="156">
        <f t="shared" si="9"/>
        <v>0</v>
      </c>
      <c r="K31" s="161">
        <f t="shared" si="10"/>
        <v>0</v>
      </c>
      <c r="M31" s="144"/>
    </row>
    <row r="32" spans="2:13" x14ac:dyDescent="0.2">
      <c r="B32" s="160"/>
      <c r="C32" s="155"/>
      <c r="D32" s="155"/>
      <c r="E32" s="156">
        <f t="shared" si="0"/>
        <v>0</v>
      </c>
      <c r="F32" s="156">
        <f t="shared" si="1"/>
        <v>0</v>
      </c>
      <c r="G32" s="156">
        <f t="shared" si="11"/>
        <v>0</v>
      </c>
      <c r="H32" s="156">
        <f t="shared" si="7"/>
        <v>0</v>
      </c>
      <c r="I32" s="156">
        <f t="shared" si="8"/>
        <v>0</v>
      </c>
      <c r="J32" s="156">
        <f t="shared" si="9"/>
        <v>0</v>
      </c>
      <c r="K32" s="161">
        <f t="shared" si="10"/>
        <v>0</v>
      </c>
      <c r="M32" s="144"/>
    </row>
    <row r="33" spans="2:13" x14ac:dyDescent="0.2">
      <c r="B33" s="160"/>
      <c r="C33" s="155"/>
      <c r="D33" s="155"/>
      <c r="E33" s="156">
        <f t="shared" si="0"/>
        <v>0</v>
      </c>
      <c r="F33" s="156">
        <f t="shared" si="1"/>
        <v>0</v>
      </c>
      <c r="G33" s="156">
        <f t="shared" si="11"/>
        <v>0</v>
      </c>
      <c r="H33" s="156">
        <f t="shared" si="7"/>
        <v>0</v>
      </c>
      <c r="I33" s="156">
        <f t="shared" si="8"/>
        <v>0</v>
      </c>
      <c r="J33" s="156">
        <f t="shared" si="9"/>
        <v>0</v>
      </c>
      <c r="K33" s="161">
        <f t="shared" si="10"/>
        <v>0</v>
      </c>
      <c r="M33" s="144"/>
    </row>
    <row r="34" spans="2:13" x14ac:dyDescent="0.2">
      <c r="B34" s="160"/>
      <c r="C34" s="155"/>
      <c r="D34" s="155"/>
      <c r="E34" s="156">
        <f t="shared" si="0"/>
        <v>0</v>
      </c>
      <c r="F34" s="156">
        <f t="shared" si="1"/>
        <v>0</v>
      </c>
      <c r="G34" s="156">
        <f t="shared" si="11"/>
        <v>0</v>
      </c>
      <c r="H34" s="156">
        <f t="shared" si="7"/>
        <v>0</v>
      </c>
      <c r="I34" s="156">
        <f t="shared" si="8"/>
        <v>0</v>
      </c>
      <c r="J34" s="156">
        <f t="shared" si="9"/>
        <v>0</v>
      </c>
      <c r="K34" s="161">
        <f t="shared" si="10"/>
        <v>0</v>
      </c>
      <c r="M34" s="144"/>
    </row>
    <row r="35" spans="2:13" x14ac:dyDescent="0.2">
      <c r="B35" s="160"/>
      <c r="C35" s="155"/>
      <c r="D35" s="155"/>
      <c r="E35" s="156">
        <f t="shared" si="0"/>
        <v>0</v>
      </c>
      <c r="F35" s="156">
        <f t="shared" si="1"/>
        <v>0</v>
      </c>
      <c r="G35" s="156">
        <f t="shared" si="11"/>
        <v>0</v>
      </c>
      <c r="H35" s="156">
        <f t="shared" si="7"/>
        <v>0</v>
      </c>
      <c r="I35" s="156">
        <f t="shared" si="8"/>
        <v>0</v>
      </c>
      <c r="J35" s="156">
        <f t="shared" si="9"/>
        <v>0</v>
      </c>
      <c r="K35" s="161">
        <f t="shared" si="10"/>
        <v>0</v>
      </c>
      <c r="M35" s="144"/>
    </row>
    <row r="36" spans="2:13" x14ac:dyDescent="0.2">
      <c r="B36" s="160"/>
      <c r="C36" s="155"/>
      <c r="D36" s="155"/>
      <c r="E36" s="156">
        <f t="shared" si="0"/>
        <v>0</v>
      </c>
      <c r="F36" s="156">
        <f t="shared" si="1"/>
        <v>0</v>
      </c>
      <c r="G36" s="156">
        <f t="shared" si="11"/>
        <v>0</v>
      </c>
      <c r="H36" s="156">
        <f t="shared" si="7"/>
        <v>0</v>
      </c>
      <c r="I36" s="156">
        <f t="shared" si="8"/>
        <v>0</v>
      </c>
      <c r="J36" s="156">
        <f t="shared" si="9"/>
        <v>0</v>
      </c>
      <c r="K36" s="161">
        <f t="shared" si="10"/>
        <v>0</v>
      </c>
      <c r="M36" s="144"/>
    </row>
    <row r="37" spans="2:13" x14ac:dyDescent="0.2">
      <c r="B37" s="160"/>
      <c r="C37" s="155"/>
      <c r="D37" s="155"/>
      <c r="E37" s="156">
        <f t="shared" si="0"/>
        <v>0</v>
      </c>
      <c r="F37" s="156">
        <f t="shared" si="1"/>
        <v>0</v>
      </c>
      <c r="G37" s="156">
        <f t="shared" si="11"/>
        <v>0</v>
      </c>
      <c r="H37" s="156">
        <f t="shared" si="7"/>
        <v>0</v>
      </c>
      <c r="I37" s="156">
        <f t="shared" si="8"/>
        <v>0</v>
      </c>
      <c r="J37" s="156">
        <f t="shared" si="9"/>
        <v>0</v>
      </c>
      <c r="K37" s="161">
        <f t="shared" si="10"/>
        <v>0</v>
      </c>
      <c r="M37" s="144"/>
    </row>
    <row r="38" spans="2:13" x14ac:dyDescent="0.2">
      <c r="B38" s="160"/>
      <c r="C38" s="155"/>
      <c r="D38" s="155"/>
      <c r="E38" s="156">
        <f t="shared" si="0"/>
        <v>0</v>
      </c>
      <c r="F38" s="156">
        <f t="shared" si="1"/>
        <v>0</v>
      </c>
      <c r="G38" s="156">
        <f t="shared" si="11"/>
        <v>0</v>
      </c>
      <c r="H38" s="156">
        <f t="shared" si="7"/>
        <v>0</v>
      </c>
      <c r="I38" s="156">
        <f t="shared" si="8"/>
        <v>0</v>
      </c>
      <c r="J38" s="156">
        <f t="shared" si="9"/>
        <v>0</v>
      </c>
      <c r="K38" s="161">
        <f t="shared" si="10"/>
        <v>0</v>
      </c>
      <c r="M38" s="144"/>
    </row>
    <row r="39" spans="2:13" x14ac:dyDescent="0.2">
      <c r="B39" s="160"/>
      <c r="C39" s="155"/>
      <c r="D39" s="155"/>
      <c r="E39" s="156">
        <f t="shared" si="0"/>
        <v>0</v>
      </c>
      <c r="F39" s="156">
        <f t="shared" si="1"/>
        <v>0</v>
      </c>
      <c r="G39" s="156">
        <f t="shared" si="11"/>
        <v>0</v>
      </c>
      <c r="H39" s="156">
        <f t="shared" si="7"/>
        <v>0</v>
      </c>
      <c r="I39" s="156">
        <f t="shared" si="8"/>
        <v>0</v>
      </c>
      <c r="J39" s="156">
        <f t="shared" si="9"/>
        <v>0</v>
      </c>
      <c r="K39" s="161">
        <f t="shared" si="10"/>
        <v>0</v>
      </c>
      <c r="M39" s="144"/>
    </row>
    <row r="40" spans="2:13" x14ac:dyDescent="0.2">
      <c r="B40" s="160"/>
      <c r="C40" s="155"/>
      <c r="D40" s="155"/>
      <c r="E40" s="156">
        <f t="shared" si="0"/>
        <v>0</v>
      </c>
      <c r="F40" s="156">
        <f t="shared" si="1"/>
        <v>0</v>
      </c>
      <c r="G40" s="156">
        <f>E40*G$10</f>
        <v>0</v>
      </c>
      <c r="H40" s="156">
        <f t="shared" si="7"/>
        <v>0</v>
      </c>
      <c r="I40" s="156">
        <f t="shared" si="8"/>
        <v>0</v>
      </c>
      <c r="J40" s="156">
        <f t="shared" si="9"/>
        <v>0</v>
      </c>
      <c r="K40" s="161">
        <f t="shared" si="10"/>
        <v>0</v>
      </c>
      <c r="M40" s="144"/>
    </row>
    <row r="41" spans="2:13" x14ac:dyDescent="0.2">
      <c r="B41" s="160"/>
      <c r="C41" s="155"/>
      <c r="D41" s="155"/>
      <c r="E41" s="156">
        <f t="shared" si="0"/>
        <v>0</v>
      </c>
      <c r="F41" s="156">
        <f t="shared" si="1"/>
        <v>0</v>
      </c>
      <c r="G41" s="156">
        <f t="shared" si="11"/>
        <v>0</v>
      </c>
      <c r="H41" s="156">
        <f t="shared" si="7"/>
        <v>0</v>
      </c>
      <c r="I41" s="156">
        <f t="shared" si="8"/>
        <v>0</v>
      </c>
      <c r="J41" s="156">
        <f t="shared" si="9"/>
        <v>0</v>
      </c>
      <c r="K41" s="161">
        <f t="shared" si="10"/>
        <v>0</v>
      </c>
      <c r="M41" s="144"/>
    </row>
    <row r="42" spans="2:13" x14ac:dyDescent="0.2">
      <c r="B42" s="160"/>
      <c r="C42" s="155"/>
      <c r="D42" s="155"/>
      <c r="E42" s="156">
        <f t="shared" si="0"/>
        <v>0</v>
      </c>
      <c r="F42" s="156">
        <f t="shared" si="1"/>
        <v>0</v>
      </c>
      <c r="G42" s="156">
        <f t="shared" si="11"/>
        <v>0</v>
      </c>
      <c r="H42" s="156">
        <f t="shared" si="7"/>
        <v>0</v>
      </c>
      <c r="I42" s="156">
        <f t="shared" si="8"/>
        <v>0</v>
      </c>
      <c r="J42" s="156">
        <f t="shared" si="9"/>
        <v>0</v>
      </c>
      <c r="K42" s="161">
        <f t="shared" si="10"/>
        <v>0</v>
      </c>
      <c r="M42" s="144"/>
    </row>
    <row r="43" spans="2:13" x14ac:dyDescent="0.2">
      <c r="B43" s="160"/>
      <c r="C43" s="155"/>
      <c r="D43" s="201"/>
      <c r="E43" s="156">
        <f t="shared" si="0"/>
        <v>0</v>
      </c>
      <c r="F43" s="156">
        <f t="shared" si="1"/>
        <v>0</v>
      </c>
      <c r="G43" s="156">
        <f t="shared" si="11"/>
        <v>0</v>
      </c>
      <c r="H43" s="156">
        <f t="shared" si="7"/>
        <v>0</v>
      </c>
      <c r="I43" s="156">
        <f t="shared" si="8"/>
        <v>0</v>
      </c>
      <c r="J43" s="156">
        <f t="shared" si="9"/>
        <v>0</v>
      </c>
      <c r="K43" s="161">
        <f t="shared" si="10"/>
        <v>0</v>
      </c>
      <c r="M43" s="144"/>
    </row>
    <row r="44" spans="2:13" x14ac:dyDescent="0.2">
      <c r="B44" s="160"/>
      <c r="C44" s="155"/>
      <c r="D44" s="155"/>
      <c r="E44" s="156">
        <f t="shared" si="0"/>
        <v>0</v>
      </c>
      <c r="F44" s="156">
        <f t="shared" si="1"/>
        <v>0</v>
      </c>
      <c r="G44" s="156">
        <f t="shared" si="11"/>
        <v>0</v>
      </c>
      <c r="H44" s="156">
        <f t="shared" si="7"/>
        <v>0</v>
      </c>
      <c r="I44" s="156">
        <f t="shared" si="8"/>
        <v>0</v>
      </c>
      <c r="J44" s="156">
        <f t="shared" si="9"/>
        <v>0</v>
      </c>
      <c r="K44" s="161">
        <f t="shared" si="10"/>
        <v>0</v>
      </c>
      <c r="M44" s="144"/>
    </row>
    <row r="45" spans="2:13" x14ac:dyDescent="0.2">
      <c r="B45" s="160"/>
      <c r="C45" s="155"/>
      <c r="D45" s="155"/>
      <c r="E45" s="156">
        <f t="shared" si="0"/>
        <v>0</v>
      </c>
      <c r="F45" s="156">
        <f t="shared" si="1"/>
        <v>0</v>
      </c>
      <c r="G45" s="156">
        <f t="shared" si="11"/>
        <v>0</v>
      </c>
      <c r="H45" s="156">
        <f t="shared" si="4"/>
        <v>0</v>
      </c>
      <c r="I45" s="156">
        <f t="shared" si="5"/>
        <v>0</v>
      </c>
      <c r="J45" s="156">
        <f t="shared" si="9"/>
        <v>0</v>
      </c>
      <c r="K45" s="161">
        <f t="shared" si="6"/>
        <v>0</v>
      </c>
      <c r="M45" s="144"/>
    </row>
    <row r="46" spans="2:13" x14ac:dyDescent="0.2">
      <c r="B46" s="160"/>
      <c r="C46" s="155"/>
      <c r="D46" s="155"/>
      <c r="E46" s="156">
        <f t="shared" si="0"/>
        <v>0</v>
      </c>
      <c r="F46" s="156">
        <f t="shared" si="1"/>
        <v>0</v>
      </c>
      <c r="G46" s="156">
        <f t="shared" si="11"/>
        <v>0</v>
      </c>
      <c r="H46" s="156">
        <f t="shared" si="4"/>
        <v>0</v>
      </c>
      <c r="I46" s="156">
        <f t="shared" si="5"/>
        <v>0</v>
      </c>
      <c r="J46" s="156">
        <f t="shared" si="9"/>
        <v>0</v>
      </c>
      <c r="K46" s="161">
        <f t="shared" si="6"/>
        <v>0</v>
      </c>
      <c r="M46" s="144"/>
    </row>
    <row r="47" spans="2:13" x14ac:dyDescent="0.2">
      <c r="B47" s="160"/>
      <c r="C47" s="155"/>
      <c r="D47" s="155"/>
      <c r="E47" s="156">
        <f t="shared" si="0"/>
        <v>0</v>
      </c>
      <c r="F47" s="156">
        <f t="shared" si="1"/>
        <v>0</v>
      </c>
      <c r="G47" s="156">
        <f t="shared" si="11"/>
        <v>0</v>
      </c>
      <c r="H47" s="156">
        <f t="shared" si="4"/>
        <v>0</v>
      </c>
      <c r="I47" s="156">
        <f t="shared" si="5"/>
        <v>0</v>
      </c>
      <c r="J47" s="156">
        <f t="shared" si="9"/>
        <v>0</v>
      </c>
      <c r="K47" s="161">
        <f t="shared" si="6"/>
        <v>0</v>
      </c>
      <c r="M47" s="144"/>
    </row>
    <row r="48" spans="2:13" x14ac:dyDescent="0.2">
      <c r="B48" s="160"/>
      <c r="C48" s="155"/>
      <c r="D48" s="155"/>
      <c r="E48" s="156">
        <f t="shared" si="0"/>
        <v>0</v>
      </c>
      <c r="F48" s="156">
        <f t="shared" si="1"/>
        <v>0</v>
      </c>
      <c r="G48" s="156">
        <f t="shared" si="11"/>
        <v>0</v>
      </c>
      <c r="H48" s="156">
        <f t="shared" si="4"/>
        <v>0</v>
      </c>
      <c r="I48" s="156">
        <f t="shared" si="5"/>
        <v>0</v>
      </c>
      <c r="J48" s="156">
        <f t="shared" si="9"/>
        <v>0</v>
      </c>
      <c r="K48" s="161">
        <f t="shared" si="6"/>
        <v>0</v>
      </c>
      <c r="M48" s="144"/>
    </row>
    <row r="49" spans="2:15" x14ac:dyDescent="0.2">
      <c r="B49" s="160"/>
      <c r="C49" s="155"/>
      <c r="D49" s="155"/>
      <c r="E49" s="156">
        <f t="shared" si="0"/>
        <v>0</v>
      </c>
      <c r="F49" s="156">
        <f t="shared" si="1"/>
        <v>0</v>
      </c>
      <c r="G49" s="156">
        <f t="shared" si="11"/>
        <v>0</v>
      </c>
      <c r="H49" s="156">
        <f t="shared" si="4"/>
        <v>0</v>
      </c>
      <c r="I49" s="156">
        <f t="shared" si="5"/>
        <v>0</v>
      </c>
      <c r="J49" s="156">
        <f t="shared" si="9"/>
        <v>0</v>
      </c>
      <c r="K49" s="161">
        <f t="shared" si="6"/>
        <v>0</v>
      </c>
      <c r="M49" s="144"/>
    </row>
    <row r="50" spans="2:15" x14ac:dyDescent="0.2">
      <c r="B50" s="160"/>
      <c r="C50" s="155"/>
      <c r="D50" s="155"/>
      <c r="E50" s="156">
        <f t="shared" si="0"/>
        <v>0</v>
      </c>
      <c r="F50" s="156">
        <f t="shared" si="1"/>
        <v>0</v>
      </c>
      <c r="G50" s="156">
        <f t="shared" si="11"/>
        <v>0</v>
      </c>
      <c r="H50" s="156">
        <f t="shared" si="4"/>
        <v>0</v>
      </c>
      <c r="I50" s="156">
        <f t="shared" si="5"/>
        <v>0</v>
      </c>
      <c r="J50" s="156">
        <f t="shared" si="9"/>
        <v>0</v>
      </c>
      <c r="K50" s="161">
        <f t="shared" si="6"/>
        <v>0</v>
      </c>
      <c r="M50" s="144"/>
    </row>
    <row r="51" spans="2:15" x14ac:dyDescent="0.2">
      <c r="B51" s="160"/>
      <c r="C51" s="155"/>
      <c r="D51" s="155"/>
      <c r="E51" s="156">
        <f t="shared" si="0"/>
        <v>0</v>
      </c>
      <c r="F51" s="156">
        <f t="shared" si="1"/>
        <v>0</v>
      </c>
      <c r="G51" s="156">
        <f t="shared" si="11"/>
        <v>0</v>
      </c>
      <c r="H51" s="156">
        <f t="shared" si="4"/>
        <v>0</v>
      </c>
      <c r="I51" s="156">
        <f t="shared" si="5"/>
        <v>0</v>
      </c>
      <c r="J51" s="156">
        <f t="shared" si="9"/>
        <v>0</v>
      </c>
      <c r="K51" s="161">
        <f t="shared" si="6"/>
        <v>0</v>
      </c>
      <c r="M51" s="144"/>
    </row>
    <row r="52" spans="2:15" x14ac:dyDescent="0.2">
      <c r="B52" s="160"/>
      <c r="C52" s="155"/>
      <c r="D52" s="155"/>
      <c r="E52" s="156">
        <f t="shared" si="0"/>
        <v>0</v>
      </c>
      <c r="F52" s="156">
        <f t="shared" si="1"/>
        <v>0</v>
      </c>
      <c r="G52" s="156">
        <f t="shared" si="11"/>
        <v>0</v>
      </c>
      <c r="H52" s="156">
        <f t="shared" si="4"/>
        <v>0</v>
      </c>
      <c r="I52" s="156">
        <f t="shared" si="5"/>
        <v>0</v>
      </c>
      <c r="J52" s="156">
        <f t="shared" si="9"/>
        <v>0</v>
      </c>
      <c r="K52" s="161">
        <f t="shared" si="6"/>
        <v>0</v>
      </c>
      <c r="M52" s="144"/>
    </row>
    <row r="53" spans="2:15" x14ac:dyDescent="0.2">
      <c r="B53" s="160"/>
      <c r="C53" s="155"/>
      <c r="D53" s="155"/>
      <c r="E53" s="156">
        <f t="shared" si="0"/>
        <v>0</v>
      </c>
      <c r="F53" s="156">
        <f>E53*F$10</f>
        <v>0</v>
      </c>
      <c r="G53" s="156">
        <f t="shared" si="11"/>
        <v>0</v>
      </c>
      <c r="H53" s="156">
        <f t="shared" si="4"/>
        <v>0</v>
      </c>
      <c r="I53" s="156">
        <f t="shared" si="5"/>
        <v>0</v>
      </c>
      <c r="J53" s="156">
        <f t="shared" si="9"/>
        <v>0</v>
      </c>
      <c r="K53" s="161">
        <f t="shared" si="6"/>
        <v>0</v>
      </c>
      <c r="M53" s="144"/>
    </row>
    <row r="54" spans="2:15" x14ac:dyDescent="0.2">
      <c r="B54" s="160"/>
      <c r="C54" s="155"/>
      <c r="D54" s="155"/>
      <c r="E54" s="156">
        <f t="shared" si="0"/>
        <v>0</v>
      </c>
      <c r="F54" s="156">
        <f t="shared" si="1"/>
        <v>0</v>
      </c>
      <c r="G54" s="156">
        <f t="shared" si="11"/>
        <v>0</v>
      </c>
      <c r="H54" s="156">
        <f t="shared" si="2"/>
        <v>0</v>
      </c>
      <c r="I54" s="156">
        <f t="shared" ref="I54:I58" si="12">I$10*E54</f>
        <v>0</v>
      </c>
      <c r="J54" s="156">
        <f t="shared" si="9"/>
        <v>0</v>
      </c>
      <c r="K54" s="161">
        <f t="shared" si="3"/>
        <v>0</v>
      </c>
      <c r="M54" s="144"/>
    </row>
    <row r="55" spans="2:15" x14ac:dyDescent="0.2">
      <c r="B55" s="160"/>
      <c r="C55" s="155"/>
      <c r="D55" s="155"/>
      <c r="E55" s="156">
        <f t="shared" si="0"/>
        <v>0</v>
      </c>
      <c r="F55" s="156">
        <f t="shared" si="1"/>
        <v>0</v>
      </c>
      <c r="G55" s="156">
        <f t="shared" si="11"/>
        <v>0</v>
      </c>
      <c r="H55" s="156">
        <f t="shared" si="2"/>
        <v>0</v>
      </c>
      <c r="I55" s="156">
        <f t="shared" si="12"/>
        <v>0</v>
      </c>
      <c r="J55" s="156">
        <f t="shared" si="9"/>
        <v>0</v>
      </c>
      <c r="K55" s="161">
        <f t="shared" si="3"/>
        <v>0</v>
      </c>
      <c r="M55" s="144"/>
    </row>
    <row r="56" spans="2:15" x14ac:dyDescent="0.2">
      <c r="B56" s="160"/>
      <c r="C56" s="155"/>
      <c r="D56" s="155"/>
      <c r="E56" s="156">
        <f t="shared" si="0"/>
        <v>0</v>
      </c>
      <c r="F56" s="156">
        <f t="shared" si="1"/>
        <v>0</v>
      </c>
      <c r="G56" s="156">
        <f t="shared" si="11"/>
        <v>0</v>
      </c>
      <c r="H56" s="156">
        <f t="shared" ref="H56:H57" si="13">H$10*E56</f>
        <v>0</v>
      </c>
      <c r="I56" s="156">
        <f t="shared" ref="I56:I57" si="14">I$10*E56</f>
        <v>0</v>
      </c>
      <c r="J56" s="156">
        <f t="shared" si="9"/>
        <v>0</v>
      </c>
      <c r="K56" s="161">
        <f t="shared" ref="K56:K57" si="15">SUM(E56:J56)</f>
        <v>0</v>
      </c>
      <c r="M56" s="144"/>
    </row>
    <row r="57" spans="2:15" x14ac:dyDescent="0.2">
      <c r="B57" s="160"/>
      <c r="C57" s="155"/>
      <c r="D57" s="155"/>
      <c r="E57" s="156">
        <f t="shared" si="0"/>
        <v>0</v>
      </c>
      <c r="F57" s="156">
        <f t="shared" si="1"/>
        <v>0</v>
      </c>
      <c r="G57" s="156">
        <f t="shared" si="11"/>
        <v>0</v>
      </c>
      <c r="H57" s="156">
        <f t="shared" si="13"/>
        <v>0</v>
      </c>
      <c r="I57" s="156">
        <f t="shared" si="14"/>
        <v>0</v>
      </c>
      <c r="J57" s="156">
        <f t="shared" si="9"/>
        <v>0</v>
      </c>
      <c r="K57" s="161">
        <f t="shared" si="15"/>
        <v>0</v>
      </c>
      <c r="M57" s="144"/>
    </row>
    <row r="58" spans="2:15" x14ac:dyDescent="0.2">
      <c r="B58" s="160"/>
      <c r="C58" s="155"/>
      <c r="D58" s="155"/>
      <c r="E58" s="156">
        <f t="shared" si="0"/>
        <v>0</v>
      </c>
      <c r="F58" s="156">
        <f t="shared" si="1"/>
        <v>0</v>
      </c>
      <c r="G58" s="156">
        <f t="shared" si="11"/>
        <v>0</v>
      </c>
      <c r="H58" s="156">
        <f t="shared" si="2"/>
        <v>0</v>
      </c>
      <c r="I58" s="156">
        <f t="shared" si="12"/>
        <v>0</v>
      </c>
      <c r="J58" s="156">
        <f t="shared" si="9"/>
        <v>0</v>
      </c>
      <c r="K58" s="161">
        <f t="shared" si="3"/>
        <v>0</v>
      </c>
      <c r="M58" s="144"/>
    </row>
    <row r="59" spans="2:15" s="165" customFormat="1" ht="18" customHeight="1" thickBot="1" x14ac:dyDescent="0.25">
      <c r="B59" s="167" t="s">
        <v>16</v>
      </c>
      <c r="C59" s="162"/>
      <c r="D59" s="163">
        <f t="shared" ref="D59:I59" si="16">SUM(D13:D58)</f>
        <v>0</v>
      </c>
      <c r="E59" s="163">
        <f>SUM(E13:E58)</f>
        <v>0</v>
      </c>
      <c r="F59" s="163">
        <f t="shared" si="16"/>
        <v>0</v>
      </c>
      <c r="G59" s="156">
        <f t="shared" si="11"/>
        <v>0</v>
      </c>
      <c r="H59" s="163">
        <f t="shared" si="16"/>
        <v>0</v>
      </c>
      <c r="I59" s="163">
        <f t="shared" si="16"/>
        <v>0</v>
      </c>
      <c r="J59" s="156">
        <f t="shared" si="9"/>
        <v>0</v>
      </c>
      <c r="K59" s="164">
        <f>SUM(E59:J59)</f>
        <v>0</v>
      </c>
      <c r="M59" s="166"/>
    </row>
    <row r="60" spans="2:15" x14ac:dyDescent="0.2">
      <c r="B60" s="145"/>
      <c r="C60" s="46"/>
      <c r="D60" s="44"/>
      <c r="E60" s="43"/>
      <c r="F60" s="43"/>
      <c r="G60" s="45"/>
      <c r="H60" s="43"/>
      <c r="I60" s="43"/>
      <c r="J60" s="156">
        <f t="shared" si="9"/>
        <v>0</v>
      </c>
      <c r="K60" s="146" t="e">
        <f>SUM(F59:J59)/E59</f>
        <v>#DIV/0!</v>
      </c>
      <c r="M60" s="138"/>
    </row>
    <row r="61" spans="2:15" x14ac:dyDescent="0.2">
      <c r="B61" s="145"/>
      <c r="C61" s="44"/>
      <c r="D61" s="43"/>
      <c r="E61" s="43"/>
      <c r="F61" s="45"/>
      <c r="G61" s="43"/>
      <c r="H61" s="43"/>
      <c r="I61" s="47"/>
      <c r="J61" s="47"/>
      <c r="K61" s="144"/>
    </row>
    <row r="62" spans="2:15" x14ac:dyDescent="0.2">
      <c r="B62" s="145"/>
      <c r="C62" s="44"/>
      <c r="D62" s="43"/>
      <c r="E62" s="43"/>
      <c r="F62" s="45"/>
      <c r="G62" s="43"/>
      <c r="H62" s="43"/>
      <c r="I62" s="47"/>
      <c r="J62" s="47"/>
      <c r="K62" s="138"/>
      <c r="M62" s="147"/>
    </row>
    <row r="63" spans="2:15" x14ac:dyDescent="0.2">
      <c r="B63" s="145"/>
      <c r="C63" s="145"/>
      <c r="D63" s="145"/>
      <c r="E63" s="145"/>
      <c r="F63" s="46"/>
      <c r="G63" s="44"/>
      <c r="H63" s="43"/>
      <c r="I63" s="43"/>
      <c r="J63" s="45"/>
      <c r="K63" s="43"/>
      <c r="L63" s="47"/>
      <c r="M63" s="47"/>
      <c r="N63" s="48"/>
      <c r="O63" s="144"/>
    </row>
    <row r="66" spans="2:8" x14ac:dyDescent="0.2">
      <c r="H66" s="147"/>
    </row>
    <row r="73" spans="2:8" ht="15.75" x14ac:dyDescent="0.25">
      <c r="B73" s="137"/>
    </row>
    <row r="75" spans="2:8" x14ac:dyDescent="0.2">
      <c r="B75" s="39"/>
      <c r="C75" s="148"/>
      <c r="F75" s="144"/>
    </row>
    <row r="76" spans="2:8" x14ac:dyDescent="0.2">
      <c r="B76" s="39"/>
      <c r="C76" s="148"/>
      <c r="F76" s="144"/>
    </row>
    <row r="77" spans="2:8" x14ac:dyDescent="0.2">
      <c r="B77" s="39"/>
      <c r="C77" s="148"/>
      <c r="F77" s="144"/>
    </row>
    <row r="78" spans="2:8" x14ac:dyDescent="0.2">
      <c r="B78" s="39"/>
      <c r="C78" s="148"/>
      <c r="F78" s="144"/>
      <c r="G78" s="52"/>
    </row>
    <row r="79" spans="2:8" x14ac:dyDescent="0.2">
      <c r="B79" s="39"/>
      <c r="C79" s="148"/>
      <c r="F79" s="144"/>
      <c r="G79" s="52"/>
    </row>
    <row r="80" spans="2:8" x14ac:dyDescent="0.2">
      <c r="B80" s="39"/>
      <c r="C80" s="148"/>
      <c r="F80" s="144"/>
    </row>
    <row r="81" spans="2:9" x14ac:dyDescent="0.2">
      <c r="F81" s="144"/>
      <c r="I81" s="138"/>
    </row>
    <row r="84" spans="2:9" x14ac:dyDescent="0.2">
      <c r="B84" s="49"/>
    </row>
    <row r="85" spans="2:9" x14ac:dyDescent="0.2">
      <c r="B85" s="49"/>
    </row>
    <row r="86" spans="2:9" x14ac:dyDescent="0.2">
      <c r="B86" s="50"/>
    </row>
    <row r="87" spans="2:9" x14ac:dyDescent="0.2">
      <c r="B87" s="49"/>
    </row>
    <row r="88" spans="2:9" x14ac:dyDescent="0.2">
      <c r="B88" s="49"/>
    </row>
    <row r="89" spans="2:9" x14ac:dyDescent="0.2">
      <c r="B89" s="50"/>
    </row>
    <row r="90" spans="2:9" x14ac:dyDescent="0.2">
      <c r="B90" s="49"/>
    </row>
    <row r="91" spans="2:9" x14ac:dyDescent="0.2">
      <c r="B91" s="49"/>
    </row>
    <row r="92" spans="2:9" x14ac:dyDescent="0.2">
      <c r="B92" s="50"/>
    </row>
    <row r="93" spans="2:9" x14ac:dyDescent="0.2">
      <c r="B93" s="49"/>
    </row>
    <row r="94" spans="2:9" x14ac:dyDescent="0.2">
      <c r="B94" s="50"/>
    </row>
    <row r="95" spans="2:9" x14ac:dyDescent="0.2">
      <c r="B95" s="49"/>
    </row>
    <row r="96" spans="2:9" x14ac:dyDescent="0.2">
      <c r="B96" s="49"/>
    </row>
    <row r="97" spans="2:2" x14ac:dyDescent="0.2">
      <c r="B97" s="49"/>
    </row>
    <row r="98" spans="2:2" x14ac:dyDescent="0.2">
      <c r="B98" s="49"/>
    </row>
  </sheetData>
  <mergeCells count="1">
    <mergeCell ref="B2:K2"/>
  </mergeCells>
  <pageMargins left="0.5" right="0.2"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4"/>
  <sheetViews>
    <sheetView showGridLines="0" workbookViewId="0">
      <selection activeCell="A9" sqref="A9:H9"/>
    </sheetView>
  </sheetViews>
  <sheetFormatPr defaultRowHeight="12.75" x14ac:dyDescent="0.2"/>
  <cols>
    <col min="1" max="1" width="19.425781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 min="10" max="10" width="12.28515625" bestFit="1" customWidth="1"/>
  </cols>
  <sheetData>
    <row r="1" spans="1:8" ht="6" customHeight="1" x14ac:dyDescent="0.2">
      <c r="A1" s="288"/>
      <c r="B1" s="309"/>
      <c r="C1" s="309"/>
      <c r="D1" s="309"/>
      <c r="E1" s="309"/>
      <c r="F1" s="309"/>
      <c r="G1" s="309"/>
      <c r="H1" s="309"/>
    </row>
    <row r="2" spans="1:8" ht="14.25" x14ac:dyDescent="0.2">
      <c r="A2" s="300" t="str">
        <f>'Proposed Budget'!B2</f>
        <v>RFP #CN2025-03 Attachment #3 - Budget and Budget Narrative</v>
      </c>
      <c r="B2" s="310"/>
      <c r="C2" s="310"/>
      <c r="D2" s="310"/>
      <c r="E2" s="310"/>
      <c r="F2" s="310"/>
      <c r="G2" s="310"/>
      <c r="H2" s="310"/>
    </row>
    <row r="3" spans="1:8" ht="14.25" x14ac:dyDescent="0.2">
      <c r="A3" s="180"/>
      <c r="B3" s="247"/>
      <c r="C3" s="247"/>
      <c r="D3" s="247"/>
      <c r="E3" s="247"/>
      <c r="F3" s="247"/>
      <c r="G3" s="247"/>
      <c r="H3" s="247"/>
    </row>
    <row r="4" spans="1:8" ht="20.100000000000001" customHeight="1" x14ac:dyDescent="0.2">
      <c r="A4" s="3" t="s">
        <v>130</v>
      </c>
      <c r="B4" s="299"/>
      <c r="C4" s="299"/>
      <c r="D4" s="299"/>
      <c r="E4" s="299"/>
      <c r="F4" s="299"/>
      <c r="G4" s="299"/>
    </row>
    <row r="6" spans="1:8" ht="13.5" thickBot="1" x14ac:dyDescent="0.25">
      <c r="A6" s="253"/>
    </row>
    <row r="7" spans="1:8" ht="21" thickBot="1" x14ac:dyDescent="0.35">
      <c r="A7" s="313" t="s">
        <v>100</v>
      </c>
      <c r="B7" s="314"/>
      <c r="C7" s="314"/>
      <c r="D7" s="314"/>
      <c r="E7" s="314"/>
      <c r="F7" s="314"/>
      <c r="G7" s="314"/>
      <c r="H7" s="315"/>
    </row>
    <row r="9" spans="1:8" ht="15" x14ac:dyDescent="0.2">
      <c r="A9" s="307" t="s">
        <v>101</v>
      </c>
      <c r="B9" s="308"/>
      <c r="C9" s="308"/>
      <c r="D9" s="308"/>
      <c r="E9" s="308"/>
      <c r="F9" s="308"/>
      <c r="G9" s="308"/>
      <c r="H9" s="308"/>
    </row>
    <row r="10" spans="1:8" ht="15.75" thickBot="1" x14ac:dyDescent="0.25">
      <c r="A10" s="4"/>
    </row>
    <row r="11" spans="1:8" ht="13.5" thickBot="1" x14ac:dyDescent="0.25">
      <c r="A11" s="7" t="s">
        <v>3</v>
      </c>
      <c r="B11" s="8" t="s">
        <v>4</v>
      </c>
      <c r="C11" s="8"/>
      <c r="D11" s="8" t="s">
        <v>5</v>
      </c>
      <c r="E11" s="224" t="s">
        <v>117</v>
      </c>
      <c r="F11" s="224" t="s">
        <v>118</v>
      </c>
      <c r="G11" s="224" t="s">
        <v>6</v>
      </c>
      <c r="H11" s="9" t="s">
        <v>7</v>
      </c>
    </row>
    <row r="12" spans="1:8" ht="15" x14ac:dyDescent="0.2">
      <c r="A12" s="5"/>
      <c r="B12" s="6"/>
    </row>
    <row r="13" spans="1:8" x14ac:dyDescent="0.2">
      <c r="A13" s="10" t="s">
        <v>8</v>
      </c>
      <c r="B13" s="11"/>
      <c r="C13" s="11"/>
      <c r="D13" s="11"/>
      <c r="E13" s="11"/>
      <c r="F13" s="11"/>
      <c r="G13" s="11"/>
      <c r="H13" s="12"/>
    </row>
    <row r="14" spans="1:8" x14ac:dyDescent="0.2">
      <c r="A14" s="168" t="s">
        <v>9</v>
      </c>
      <c r="B14" s="13" t="s">
        <v>10</v>
      </c>
      <c r="C14" s="14"/>
      <c r="D14" s="15">
        <v>5000</v>
      </c>
      <c r="E14" s="16">
        <v>1</v>
      </c>
      <c r="F14" s="17">
        <f>+D14*E14</f>
        <v>5000</v>
      </c>
      <c r="G14" s="16"/>
      <c r="H14" s="18">
        <f>+D14*G14</f>
        <v>0</v>
      </c>
    </row>
    <row r="15" spans="1:8" x14ac:dyDescent="0.2">
      <c r="A15" s="168" t="s">
        <v>11</v>
      </c>
      <c r="B15" s="251" t="s">
        <v>127</v>
      </c>
      <c r="C15" s="14"/>
      <c r="D15" s="15">
        <v>20000</v>
      </c>
      <c r="E15" s="16">
        <v>0.25</v>
      </c>
      <c r="F15" s="17">
        <f>D15*E15</f>
        <v>5000</v>
      </c>
      <c r="G15" s="16">
        <v>0.75</v>
      </c>
      <c r="H15" s="18">
        <f>G15*D15</f>
        <v>15000</v>
      </c>
    </row>
    <row r="16" spans="1:8" x14ac:dyDescent="0.2">
      <c r="A16" s="168" t="s">
        <v>12</v>
      </c>
      <c r="B16" s="13" t="s">
        <v>13</v>
      </c>
      <c r="C16" s="14"/>
      <c r="D16" s="15">
        <v>1500</v>
      </c>
      <c r="E16" s="16">
        <v>1</v>
      </c>
      <c r="F16" s="17">
        <f>+D16*E16</f>
        <v>1500</v>
      </c>
      <c r="G16" s="16"/>
      <c r="H16" s="18">
        <f>+D16*G16</f>
        <v>0</v>
      </c>
    </row>
    <row r="17" spans="1:8" x14ac:dyDescent="0.2">
      <c r="A17" s="19"/>
      <c r="B17" s="20"/>
      <c r="C17" s="21"/>
      <c r="D17" s="22"/>
      <c r="E17" s="23"/>
      <c r="F17" s="22"/>
      <c r="G17" s="23"/>
      <c r="H17" s="24"/>
    </row>
    <row r="18" spans="1:8" ht="13.5" thickBot="1" x14ac:dyDescent="0.25"/>
    <row r="19" spans="1:8" ht="13.5" thickBot="1" x14ac:dyDescent="0.25">
      <c r="A19" s="7" t="s">
        <v>3</v>
      </c>
      <c r="B19" s="8" t="s">
        <v>4</v>
      </c>
      <c r="C19" s="8"/>
      <c r="D19" s="8" t="s">
        <v>5</v>
      </c>
      <c r="E19" s="224" t="s">
        <v>117</v>
      </c>
      <c r="F19" s="224" t="s">
        <v>118</v>
      </c>
      <c r="G19" s="224" t="s">
        <v>6</v>
      </c>
      <c r="H19" s="9" t="s">
        <v>7</v>
      </c>
    </row>
    <row r="20" spans="1:8" ht="55.5" customHeight="1" x14ac:dyDescent="0.2">
      <c r="A20" s="281"/>
      <c r="B20" s="311"/>
      <c r="C20" s="312"/>
      <c r="D20" s="282">
        <f>+'Proposed Budget'!F69*0.1</f>
        <v>0</v>
      </c>
      <c r="E20" s="33">
        <f>+'Proposed Budget'!E70</f>
        <v>0</v>
      </c>
      <c r="F20" s="283">
        <f t="shared" ref="F20:F33" si="0">IF(ISBLANK(D20),"-",(E20*D20))</f>
        <v>0</v>
      </c>
      <c r="G20" s="33">
        <f t="shared" ref="G20:G33" si="1">IF(ISBLANK(E20),"-",(100%-E20))</f>
        <v>1</v>
      </c>
      <c r="H20" s="284">
        <f>IF(ISBLANK(D20),"-",(D20-F20))</f>
        <v>0</v>
      </c>
    </row>
    <row r="21" spans="1:8" ht="30" customHeight="1" x14ac:dyDescent="0.2">
      <c r="A21" s="175"/>
      <c r="B21" s="301"/>
      <c r="C21" s="302"/>
      <c r="D21" s="176"/>
      <c r="E21" s="177"/>
      <c r="F21" s="170" t="str">
        <f t="shared" si="0"/>
        <v>-</v>
      </c>
      <c r="G21" s="26" t="str">
        <f t="shared" si="1"/>
        <v>-</v>
      </c>
      <c r="H21" s="172" t="str">
        <f t="shared" ref="H21:H33" si="2">IF(ISBLANK(D21),"-",(G21*D21))</f>
        <v>-</v>
      </c>
    </row>
    <row r="22" spans="1:8" ht="42.75" customHeight="1" x14ac:dyDescent="0.2">
      <c r="A22" s="175"/>
      <c r="B22" s="306"/>
      <c r="C22" s="301"/>
      <c r="D22" s="176"/>
      <c r="E22" s="177"/>
      <c r="F22" s="170" t="str">
        <f>IF(ISBLANK(D22),"-",(E22*D22))</f>
        <v>-</v>
      </c>
      <c r="G22" s="26" t="str">
        <f>IF(ISBLANK(E22),"-",(100%-E22))</f>
        <v>-</v>
      </c>
      <c r="H22" s="172" t="str">
        <f>IF(ISBLANK(D22),"-",(G22*D22))</f>
        <v>-</v>
      </c>
    </row>
    <row r="23" spans="1:8" ht="30" customHeight="1" x14ac:dyDescent="0.2">
      <c r="A23" s="175"/>
      <c r="B23" s="306"/>
      <c r="C23" s="301"/>
      <c r="D23" s="176"/>
      <c r="E23" s="177"/>
      <c r="F23" s="170" t="str">
        <f t="shared" si="0"/>
        <v>-</v>
      </c>
      <c r="G23" s="26" t="str">
        <f t="shared" si="1"/>
        <v>-</v>
      </c>
      <c r="H23" s="172" t="str">
        <f t="shared" si="2"/>
        <v>-</v>
      </c>
    </row>
    <row r="24" spans="1:8" ht="30" customHeight="1" x14ac:dyDescent="0.2">
      <c r="A24" s="175"/>
      <c r="B24" s="301"/>
      <c r="C24" s="302"/>
      <c r="D24" s="176"/>
      <c r="E24" s="177"/>
      <c r="F24" s="170" t="str">
        <f t="shared" si="0"/>
        <v>-</v>
      </c>
      <c r="G24" s="26" t="str">
        <f t="shared" si="1"/>
        <v>-</v>
      </c>
      <c r="H24" s="172" t="str">
        <f t="shared" si="2"/>
        <v>-</v>
      </c>
    </row>
    <row r="25" spans="1:8" ht="30" customHeight="1" x14ac:dyDescent="0.2">
      <c r="A25" s="175"/>
      <c r="B25" s="305"/>
      <c r="C25" s="302"/>
      <c r="D25" s="176"/>
      <c r="E25" s="177"/>
      <c r="F25" s="170" t="str">
        <f t="shared" si="0"/>
        <v>-</v>
      </c>
      <c r="G25" s="26" t="str">
        <f t="shared" si="1"/>
        <v>-</v>
      </c>
      <c r="H25" s="172" t="str">
        <f t="shared" si="2"/>
        <v>-</v>
      </c>
    </row>
    <row r="26" spans="1:8" ht="30" customHeight="1" x14ac:dyDescent="0.2">
      <c r="A26" s="175"/>
      <c r="B26" s="301"/>
      <c r="C26" s="302"/>
      <c r="D26" s="176"/>
      <c r="E26" s="177"/>
      <c r="F26" s="170" t="str">
        <f t="shared" si="0"/>
        <v>-</v>
      </c>
      <c r="G26" s="26" t="str">
        <f t="shared" si="1"/>
        <v>-</v>
      </c>
      <c r="H26" s="172" t="str">
        <f t="shared" si="2"/>
        <v>-</v>
      </c>
    </row>
    <row r="27" spans="1:8" ht="42.75" customHeight="1" x14ac:dyDescent="0.2">
      <c r="A27" s="175"/>
      <c r="B27" s="301"/>
      <c r="C27" s="302"/>
      <c r="D27" s="176"/>
      <c r="E27" s="177"/>
      <c r="F27" s="170" t="str">
        <f t="shared" si="0"/>
        <v>-</v>
      </c>
      <c r="G27" s="26" t="str">
        <f t="shared" si="1"/>
        <v>-</v>
      </c>
      <c r="H27" s="172" t="str">
        <f t="shared" si="2"/>
        <v>-</v>
      </c>
    </row>
    <row r="28" spans="1:8" ht="30" customHeight="1" x14ac:dyDescent="0.2">
      <c r="A28" s="175"/>
      <c r="B28" s="305"/>
      <c r="C28" s="302"/>
      <c r="D28" s="176"/>
      <c r="E28" s="177"/>
      <c r="F28" s="170" t="str">
        <f t="shared" si="0"/>
        <v>-</v>
      </c>
      <c r="G28" s="26" t="str">
        <f t="shared" si="1"/>
        <v>-</v>
      </c>
      <c r="H28" s="172" t="str">
        <f t="shared" si="2"/>
        <v>-</v>
      </c>
    </row>
    <row r="29" spans="1:8" ht="30" customHeight="1" x14ac:dyDescent="0.2">
      <c r="A29" s="175"/>
      <c r="B29" s="301"/>
      <c r="C29" s="302"/>
      <c r="D29" s="176"/>
      <c r="E29" s="177"/>
      <c r="F29" s="170" t="str">
        <f t="shared" si="0"/>
        <v>-</v>
      </c>
      <c r="G29" s="26" t="str">
        <f t="shared" si="1"/>
        <v>-</v>
      </c>
      <c r="H29" s="172" t="str">
        <f t="shared" si="2"/>
        <v>-</v>
      </c>
    </row>
    <row r="30" spans="1:8" ht="30" customHeight="1" x14ac:dyDescent="0.2">
      <c r="A30" s="175"/>
      <c r="B30" s="306"/>
      <c r="C30" s="301"/>
      <c r="D30" s="178"/>
      <c r="E30" s="177"/>
      <c r="F30" s="170" t="str">
        <f>IF(ISBLANK(D30),"-",(E30*D30))</f>
        <v>-</v>
      </c>
      <c r="G30" s="26" t="str">
        <f>IF(ISBLANK(E30),"-",(100%-E30))</f>
        <v>-</v>
      </c>
      <c r="H30" s="172" t="str">
        <f>IF(ISBLANK(D30),"-",(G30*D30))</f>
        <v>-</v>
      </c>
    </row>
    <row r="31" spans="1:8" ht="43.5" customHeight="1" x14ac:dyDescent="0.2">
      <c r="A31" s="175"/>
      <c r="B31" s="306"/>
      <c r="C31" s="301"/>
      <c r="D31" s="178"/>
      <c r="E31" s="177"/>
      <c r="F31" s="170" t="str">
        <f>IF(ISBLANK(D31),"-",(E31*D31))</f>
        <v>-</v>
      </c>
      <c r="G31" s="26" t="str">
        <f>IF(ISBLANK(E31),"-",(100%-E31))</f>
        <v>-</v>
      </c>
      <c r="H31" s="172" t="str">
        <f>IF(ISBLANK(D31),"-",(G31*D31))</f>
        <v>-</v>
      </c>
    </row>
    <row r="32" spans="1:8" ht="45" customHeight="1" x14ac:dyDescent="0.2">
      <c r="A32" s="175"/>
      <c r="B32" s="306"/>
      <c r="C32" s="305"/>
      <c r="D32" s="178"/>
      <c r="E32" s="177"/>
      <c r="F32" s="170" t="str">
        <f>IF(ISBLANK(D32),"-",(E32*D32))</f>
        <v>-</v>
      </c>
      <c r="G32" s="26" t="str">
        <f>IF(ISBLANK(E32),"-",(100%-E32))</f>
        <v>-</v>
      </c>
      <c r="H32" s="172" t="str">
        <f>IF(ISBLANK(D32),"-",(G32*D32))</f>
        <v>-</v>
      </c>
    </row>
    <row r="33" spans="1:10" ht="28.5" customHeight="1" thickBot="1" x14ac:dyDescent="0.25">
      <c r="A33" s="175"/>
      <c r="B33" s="303"/>
      <c r="C33" s="304"/>
      <c r="D33" s="178"/>
      <c r="E33" s="179"/>
      <c r="F33" s="171" t="str">
        <f t="shared" si="0"/>
        <v>-</v>
      </c>
      <c r="G33" s="31" t="str">
        <f t="shared" si="1"/>
        <v>-</v>
      </c>
      <c r="H33" s="173" t="str">
        <f t="shared" si="2"/>
        <v>-</v>
      </c>
      <c r="J33" s="54"/>
    </row>
    <row r="34" spans="1:10" ht="20.100000000000001" customHeight="1" thickBot="1" x14ac:dyDescent="0.25">
      <c r="A34" s="27"/>
      <c r="B34" s="53"/>
      <c r="C34" s="32"/>
      <c r="D34" s="169">
        <f>SUM(D20:D33)</f>
        <v>0</v>
      </c>
      <c r="E34" s="27"/>
      <c r="F34" s="169">
        <f>SUM(F20:F33)</f>
        <v>0</v>
      </c>
      <c r="G34" s="27"/>
      <c r="H34" s="174">
        <f>SUM(H20:H33)</f>
        <v>0</v>
      </c>
      <c r="J34" s="30"/>
    </row>
  </sheetData>
  <mergeCells count="19">
    <mergeCell ref="B24:C24"/>
    <mergeCell ref="A9:H9"/>
    <mergeCell ref="B22:C22"/>
    <mergeCell ref="A1:H1"/>
    <mergeCell ref="A2:H2"/>
    <mergeCell ref="B20:C20"/>
    <mergeCell ref="B21:C21"/>
    <mergeCell ref="B23:C23"/>
    <mergeCell ref="A7:H7"/>
    <mergeCell ref="B4:G4"/>
    <mergeCell ref="B29:C29"/>
    <mergeCell ref="B33:C33"/>
    <mergeCell ref="B25:C25"/>
    <mergeCell ref="B26:C26"/>
    <mergeCell ref="B27:C27"/>
    <mergeCell ref="B28:C28"/>
    <mergeCell ref="B30:C30"/>
    <mergeCell ref="B31:C31"/>
    <mergeCell ref="B32:C32"/>
  </mergeCells>
  <phoneticPr fontId="3" type="noConversion"/>
  <printOptions horizontalCentered="1"/>
  <pageMargins left="0.35" right="0.42" top="0.54" bottom="0.48" header="0.25" footer="0.5"/>
  <pageSetup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showGridLines="0" zoomScaleSheetLayoutView="100" workbookViewId="0">
      <selection activeCell="D68" sqref="D68"/>
    </sheetView>
  </sheetViews>
  <sheetFormatPr defaultRowHeight="12.75" x14ac:dyDescent="0.2"/>
  <cols>
    <col min="1" max="1" width="20.140625" customWidth="1"/>
    <col min="2" max="2" width="33" customWidth="1"/>
    <col min="3" max="3" width="13.28515625" customWidth="1"/>
    <col min="4" max="4" width="20.5703125" customWidth="1"/>
    <col min="5" max="5" width="12.28515625" customWidth="1"/>
    <col min="6" max="6" width="14.7109375" customWidth="1"/>
    <col min="7" max="7" width="10.28515625" bestFit="1" customWidth="1"/>
    <col min="8" max="8" width="13.85546875" customWidth="1"/>
  </cols>
  <sheetData>
    <row r="1" spans="1:8" ht="14.25" x14ac:dyDescent="0.2">
      <c r="A1" s="300" t="str">
        <f>'Proposed Budget'!B2</f>
        <v>RFP #CN2025-03 Attachment #3 - Budget and Budget Narrative</v>
      </c>
      <c r="B1" s="310"/>
      <c r="C1" s="310"/>
      <c r="D1" s="310"/>
      <c r="E1" s="310"/>
      <c r="F1" s="310"/>
      <c r="G1" s="310"/>
      <c r="H1" s="310"/>
    </row>
    <row r="2" spans="1:8" ht="14.25" x14ac:dyDescent="0.2">
      <c r="A2" s="180"/>
      <c r="B2" s="247"/>
      <c r="C2" s="247"/>
      <c r="D2" s="247"/>
      <c r="E2" s="247"/>
      <c r="F2" s="247"/>
      <c r="G2" s="247"/>
      <c r="H2" s="247"/>
    </row>
    <row r="3" spans="1:8" ht="6" customHeight="1" x14ac:dyDescent="0.2">
      <c r="A3" s="153"/>
      <c r="B3" s="78"/>
      <c r="C3" s="78"/>
      <c r="D3" s="78"/>
      <c r="E3" s="78"/>
      <c r="F3" s="78"/>
      <c r="G3" s="78"/>
      <c r="H3" s="78"/>
    </row>
    <row r="4" spans="1:8" ht="20.100000000000001" customHeight="1" x14ac:dyDescent="0.2">
      <c r="A4" s="3" t="s">
        <v>130</v>
      </c>
      <c r="B4" s="299"/>
      <c r="C4" s="299"/>
      <c r="D4" s="299"/>
      <c r="E4" s="299"/>
      <c r="F4" s="299"/>
      <c r="G4" s="299"/>
    </row>
    <row r="6" spans="1:8" ht="13.5" thickBot="1" x14ac:dyDescent="0.25"/>
    <row r="7" spans="1:8" ht="36.75" customHeight="1" thickBot="1" x14ac:dyDescent="0.35">
      <c r="A7" s="331" t="s">
        <v>86</v>
      </c>
      <c r="B7" s="314"/>
      <c r="C7" s="314"/>
      <c r="D7" s="314"/>
      <c r="E7" s="314"/>
      <c r="F7" s="314"/>
      <c r="G7" s="314"/>
      <c r="H7" s="315"/>
    </row>
    <row r="8" spans="1:8" ht="13.5" thickBot="1" x14ac:dyDescent="0.25">
      <c r="A8" s="337"/>
      <c r="B8" s="338"/>
      <c r="C8" s="338"/>
      <c r="D8" s="338"/>
      <c r="E8" s="338"/>
      <c r="F8" s="338"/>
      <c r="G8" s="338"/>
      <c r="H8" s="339"/>
    </row>
    <row r="9" spans="1:8" ht="12.75" customHeight="1" x14ac:dyDescent="0.2">
      <c r="A9" s="337"/>
      <c r="B9" s="338"/>
      <c r="C9" s="338"/>
      <c r="D9" s="338"/>
      <c r="E9" s="338"/>
      <c r="F9" s="338"/>
      <c r="G9" s="338"/>
      <c r="H9" s="339"/>
    </row>
    <row r="10" spans="1:8" x14ac:dyDescent="0.2">
      <c r="A10" s="334"/>
      <c r="B10" s="335"/>
      <c r="C10" s="335"/>
      <c r="D10" s="335"/>
      <c r="E10" s="335"/>
      <c r="F10" s="335"/>
      <c r="G10" s="335"/>
      <c r="H10" s="336"/>
    </row>
    <row r="11" spans="1:8" x14ac:dyDescent="0.2">
      <c r="A11" s="334"/>
      <c r="B11" s="335"/>
      <c r="C11" s="335"/>
      <c r="D11" s="335"/>
      <c r="E11" s="335"/>
      <c r="F11" s="335"/>
      <c r="G11" s="335"/>
      <c r="H11" s="336"/>
    </row>
    <row r="12" spans="1:8" x14ac:dyDescent="0.2">
      <c r="A12" s="334"/>
      <c r="B12" s="335"/>
      <c r="C12" s="335"/>
      <c r="D12" s="335"/>
      <c r="E12" s="335"/>
      <c r="F12" s="335"/>
      <c r="G12" s="335"/>
      <c r="H12" s="336"/>
    </row>
    <row r="13" spans="1:8" x14ac:dyDescent="0.2">
      <c r="A13" s="334"/>
      <c r="B13" s="335"/>
      <c r="C13" s="335"/>
      <c r="D13" s="335"/>
      <c r="E13" s="335"/>
      <c r="F13" s="335"/>
      <c r="G13" s="335"/>
      <c r="H13" s="336"/>
    </row>
    <row r="14" spans="1:8" ht="13.5" thickBot="1" x14ac:dyDescent="0.25">
      <c r="A14" s="186"/>
      <c r="B14" s="68"/>
      <c r="C14" s="68"/>
      <c r="D14" s="68"/>
      <c r="E14" s="68"/>
      <c r="F14" s="68"/>
      <c r="G14" s="68"/>
      <c r="H14" s="187"/>
    </row>
    <row r="15" spans="1:8" ht="13.5" thickBot="1" x14ac:dyDescent="0.25">
      <c r="A15" s="53"/>
      <c r="B15" s="53"/>
      <c r="C15" s="53"/>
      <c r="D15" s="53"/>
      <c r="E15" s="53"/>
      <c r="F15" s="53"/>
      <c r="G15" s="53"/>
      <c r="H15" s="53"/>
    </row>
    <row r="16" spans="1:8" ht="36.75" customHeight="1" thickBot="1" x14ac:dyDescent="0.35">
      <c r="A16" s="331" t="s">
        <v>85</v>
      </c>
      <c r="B16" s="314"/>
      <c r="C16" s="314"/>
      <c r="D16" s="314"/>
      <c r="E16" s="314"/>
      <c r="F16" s="314"/>
      <c r="G16" s="314"/>
      <c r="H16" s="315"/>
    </row>
    <row r="17" spans="1:8" x14ac:dyDescent="0.2">
      <c r="A17" s="322"/>
      <c r="B17" s="323"/>
      <c r="C17" s="323"/>
      <c r="D17" s="323"/>
      <c r="E17" s="323"/>
      <c r="F17" s="323"/>
      <c r="G17" s="323"/>
      <c r="H17" s="324"/>
    </row>
    <row r="18" spans="1:8" x14ac:dyDescent="0.2">
      <c r="A18" s="189"/>
      <c r="B18" s="190"/>
      <c r="C18" s="190"/>
      <c r="D18" s="190"/>
      <c r="E18" s="190"/>
      <c r="F18" s="190"/>
      <c r="G18" s="190"/>
      <c r="H18" s="191"/>
    </row>
    <row r="19" spans="1:8" x14ac:dyDescent="0.2">
      <c r="A19" s="189"/>
      <c r="B19" s="190"/>
      <c r="C19" s="190"/>
      <c r="D19" s="190"/>
      <c r="E19" s="190"/>
      <c r="F19" s="190"/>
      <c r="G19" s="190"/>
      <c r="H19" s="191"/>
    </row>
    <row r="20" spans="1:8" ht="13.5" thickBot="1" x14ac:dyDescent="0.25">
      <c r="A20" s="192"/>
      <c r="B20" s="193"/>
      <c r="C20" s="193"/>
      <c r="D20" s="193"/>
      <c r="E20" s="193"/>
      <c r="F20" s="193"/>
      <c r="G20" s="193"/>
      <c r="H20" s="194"/>
    </row>
    <row r="21" spans="1:8" ht="13.5" thickBot="1" x14ac:dyDescent="0.25"/>
    <row r="22" spans="1:8" ht="36.75" customHeight="1" thickBot="1" x14ac:dyDescent="0.35">
      <c r="A22" s="319" t="s">
        <v>87</v>
      </c>
      <c r="B22" s="320"/>
      <c r="C22" s="320"/>
      <c r="D22" s="320"/>
      <c r="E22" s="320"/>
      <c r="F22" s="320"/>
      <c r="G22" s="320"/>
      <c r="H22" s="321"/>
    </row>
    <row r="23" spans="1:8" ht="13.5" thickBot="1" x14ac:dyDescent="0.25">
      <c r="A23" s="322"/>
      <c r="B23" s="323"/>
      <c r="C23" s="323"/>
      <c r="D23" s="323"/>
      <c r="E23" s="323"/>
      <c r="F23" s="323"/>
      <c r="G23" s="323"/>
      <c r="H23" s="324"/>
    </row>
    <row r="24" spans="1:8" ht="13.5" thickBot="1" x14ac:dyDescent="0.25">
      <c r="A24" s="322"/>
      <c r="B24" s="323"/>
      <c r="C24" s="323"/>
      <c r="D24" s="323"/>
      <c r="E24" s="323"/>
      <c r="F24" s="323"/>
      <c r="G24" s="323"/>
      <c r="H24" s="324"/>
    </row>
    <row r="25" spans="1:8" x14ac:dyDescent="0.2">
      <c r="A25" s="322"/>
      <c r="B25" s="323"/>
      <c r="C25" s="323"/>
      <c r="D25" s="323"/>
      <c r="E25" s="323"/>
      <c r="F25" s="323"/>
      <c r="G25" s="323"/>
      <c r="H25" s="324"/>
    </row>
    <row r="26" spans="1:8" ht="13.5" thickBot="1" x14ac:dyDescent="0.25">
      <c r="A26" s="197"/>
      <c r="B26" s="193"/>
      <c r="C26" s="193"/>
      <c r="D26" s="193"/>
      <c r="E26" s="193"/>
      <c r="F26" s="193"/>
      <c r="G26" s="193"/>
      <c r="H26" s="194"/>
    </row>
    <row r="27" spans="1:8" ht="13.5" thickBot="1" x14ac:dyDescent="0.25"/>
    <row r="28" spans="1:8" ht="36.75" customHeight="1" thickBot="1" x14ac:dyDescent="0.35">
      <c r="A28" s="319" t="s">
        <v>88</v>
      </c>
      <c r="B28" s="320"/>
      <c r="C28" s="320"/>
      <c r="D28" s="320"/>
      <c r="E28" s="320"/>
      <c r="F28" s="320"/>
      <c r="G28" s="320"/>
      <c r="H28" s="321"/>
    </row>
    <row r="29" spans="1:8" ht="13.5" thickBot="1" x14ac:dyDescent="0.25">
      <c r="A29" s="322"/>
      <c r="B29" s="323"/>
      <c r="C29" s="323"/>
      <c r="D29" s="323"/>
      <c r="E29" s="323"/>
      <c r="F29" s="323"/>
      <c r="G29" s="323"/>
      <c r="H29" s="324"/>
    </row>
    <row r="30" spans="1:8" x14ac:dyDescent="0.2">
      <c r="A30" s="322"/>
      <c r="B30" s="323"/>
      <c r="C30" s="323"/>
      <c r="D30" s="323"/>
      <c r="E30" s="323"/>
      <c r="F30" s="323"/>
      <c r="G30" s="323"/>
      <c r="H30" s="324"/>
    </row>
    <row r="31" spans="1:8" ht="13.5" thickBot="1" x14ac:dyDescent="0.25">
      <c r="A31" s="192"/>
      <c r="B31" s="193"/>
      <c r="C31" s="193"/>
      <c r="D31" s="193"/>
      <c r="E31" s="193"/>
      <c r="F31" s="193"/>
      <c r="G31" s="193"/>
      <c r="H31" s="194"/>
    </row>
    <row r="32" spans="1:8" ht="13.5" thickBot="1" x14ac:dyDescent="0.25"/>
    <row r="33" spans="1:8" ht="36.75" customHeight="1" thickBot="1" x14ac:dyDescent="0.35">
      <c r="A33" s="319" t="s">
        <v>103</v>
      </c>
      <c r="B33" s="320"/>
      <c r="C33" s="320"/>
      <c r="D33" s="320"/>
      <c r="E33" s="320"/>
      <c r="F33" s="320"/>
      <c r="G33" s="320"/>
      <c r="H33" s="321"/>
    </row>
    <row r="34" spans="1:8" x14ac:dyDescent="0.2">
      <c r="A34" s="322"/>
      <c r="B34" s="323"/>
      <c r="C34" s="323"/>
      <c r="D34" s="323"/>
      <c r="E34" s="323"/>
      <c r="F34" s="323"/>
      <c r="G34" s="323"/>
      <c r="H34" s="324"/>
    </row>
    <row r="35" spans="1:8" x14ac:dyDescent="0.2">
      <c r="A35" s="183"/>
      <c r="B35" s="184"/>
      <c r="C35" s="184"/>
      <c r="D35" s="184"/>
      <c r="E35" s="184"/>
      <c r="F35" s="184"/>
      <c r="G35" s="184"/>
      <c r="H35" s="185"/>
    </row>
    <row r="36" spans="1:8" x14ac:dyDescent="0.2">
      <c r="A36" s="183"/>
      <c r="B36" s="184"/>
      <c r="C36" s="184"/>
      <c r="D36" s="184"/>
      <c r="E36" s="184"/>
      <c r="F36" s="184"/>
      <c r="G36" s="184"/>
      <c r="H36" s="185"/>
    </row>
    <row r="37" spans="1:8" x14ac:dyDescent="0.2">
      <c r="A37" s="184"/>
      <c r="B37" s="184"/>
      <c r="C37" s="184"/>
      <c r="D37" s="184"/>
      <c r="E37" s="184"/>
      <c r="F37" s="184"/>
      <c r="G37" s="184"/>
      <c r="H37" s="185"/>
    </row>
    <row r="38" spans="1:8" ht="13.5" thickBot="1" x14ac:dyDescent="0.25">
      <c r="A38" s="186"/>
      <c r="B38" s="68"/>
      <c r="C38" s="68"/>
      <c r="D38" s="68"/>
      <c r="E38" s="68"/>
      <c r="F38" s="68"/>
      <c r="G38" s="68"/>
      <c r="H38" s="187"/>
    </row>
    <row r="39" spans="1:8" ht="13.5" thickBot="1" x14ac:dyDescent="0.25"/>
    <row r="40" spans="1:8" ht="39.75" customHeight="1" thickBot="1" x14ac:dyDescent="0.35">
      <c r="A40" s="331" t="s">
        <v>89</v>
      </c>
      <c r="B40" s="332"/>
      <c r="C40" s="332"/>
      <c r="D40" s="332"/>
      <c r="E40" s="332"/>
      <c r="F40" s="332"/>
      <c r="G40" s="332"/>
      <c r="H40" s="333"/>
    </row>
    <row r="41" spans="1:8" ht="12.75" customHeight="1" x14ac:dyDescent="0.2">
      <c r="A41" s="322"/>
      <c r="B41" s="323"/>
      <c r="C41" s="323"/>
      <c r="D41" s="323"/>
      <c r="E41" s="323"/>
      <c r="F41" s="323"/>
      <c r="G41" s="323"/>
      <c r="H41" s="324"/>
    </row>
    <row r="42" spans="1:8" x14ac:dyDescent="0.2">
      <c r="A42" s="183"/>
      <c r="B42" s="184"/>
      <c r="C42" s="184"/>
      <c r="D42" s="184"/>
      <c r="E42" s="184"/>
      <c r="F42" s="184"/>
      <c r="G42" s="184"/>
      <c r="H42" s="185"/>
    </row>
    <row r="43" spans="1:8" ht="13.5" thickBot="1" x14ac:dyDescent="0.25">
      <c r="A43" s="186"/>
      <c r="B43" s="68"/>
      <c r="C43" s="68"/>
      <c r="D43" s="68"/>
      <c r="E43" s="68"/>
      <c r="F43" s="68"/>
      <c r="G43" s="68"/>
      <c r="H43" s="187"/>
    </row>
    <row r="44" spans="1:8" ht="13.5" thickBot="1" x14ac:dyDescent="0.25"/>
    <row r="45" spans="1:8" ht="41.25" customHeight="1" thickBot="1" x14ac:dyDescent="0.35">
      <c r="A45" s="331" t="s">
        <v>104</v>
      </c>
      <c r="B45" s="332"/>
      <c r="C45" s="332"/>
      <c r="D45" s="332"/>
      <c r="E45" s="332"/>
      <c r="F45" s="332"/>
      <c r="G45" s="332"/>
      <c r="H45" s="333"/>
    </row>
    <row r="46" spans="1:8" ht="12.75" customHeight="1" x14ac:dyDescent="0.2">
      <c r="A46" s="325"/>
      <c r="B46" s="326"/>
      <c r="C46" s="326"/>
      <c r="D46" s="326"/>
      <c r="E46" s="326"/>
      <c r="F46" s="326"/>
      <c r="G46" s="326"/>
      <c r="H46" s="327"/>
    </row>
    <row r="47" spans="1:8" ht="12.75" customHeight="1" x14ac:dyDescent="0.2">
      <c r="A47" s="328"/>
      <c r="B47" s="329"/>
      <c r="C47" s="329"/>
      <c r="D47" s="329"/>
      <c r="E47" s="329"/>
      <c r="F47" s="329"/>
      <c r="G47" s="329"/>
      <c r="H47" s="330"/>
    </row>
    <row r="48" spans="1:8" ht="13.5" thickBot="1" x14ac:dyDescent="0.25">
      <c r="A48" s="316"/>
      <c r="B48" s="317"/>
      <c r="C48" s="317"/>
      <c r="D48" s="317"/>
      <c r="E48" s="317"/>
      <c r="F48" s="317"/>
      <c r="G48" s="317"/>
      <c r="H48" s="318"/>
    </row>
    <row r="49" spans="1:8" ht="13.5" thickBot="1" x14ac:dyDescent="0.25">
      <c r="A49" s="188"/>
      <c r="B49" s="188"/>
      <c r="C49" s="188"/>
      <c r="D49" s="188"/>
      <c r="E49" s="188"/>
      <c r="F49" s="188"/>
      <c r="G49" s="188"/>
      <c r="H49" s="188"/>
    </row>
    <row r="50" spans="1:8" ht="36.75" customHeight="1" thickBot="1" x14ac:dyDescent="0.35">
      <c r="A50" s="331" t="s">
        <v>0</v>
      </c>
      <c r="B50" s="332"/>
      <c r="C50" s="332"/>
      <c r="D50" s="332"/>
      <c r="E50" s="332"/>
      <c r="F50" s="332"/>
      <c r="G50" s="332"/>
      <c r="H50" s="333"/>
    </row>
    <row r="51" spans="1:8" ht="12.75" customHeight="1" x14ac:dyDescent="0.2">
      <c r="A51" s="325"/>
      <c r="B51" s="326"/>
      <c r="C51" s="326"/>
      <c r="D51" s="326"/>
      <c r="E51" s="326"/>
      <c r="F51" s="326"/>
      <c r="G51" s="326"/>
      <c r="H51" s="327"/>
    </row>
    <row r="52" spans="1:8" ht="15" customHeight="1" x14ac:dyDescent="0.2">
      <c r="A52" s="328"/>
      <c r="B52" s="329"/>
      <c r="C52" s="329"/>
      <c r="D52" s="329"/>
      <c r="E52" s="329"/>
      <c r="F52" s="329"/>
      <c r="G52" s="329"/>
      <c r="H52" s="330"/>
    </row>
    <row r="53" spans="1:8" ht="13.5" customHeight="1" thickBot="1" x14ac:dyDescent="0.25">
      <c r="A53" s="316"/>
      <c r="B53" s="317"/>
      <c r="C53" s="317"/>
      <c r="D53" s="317"/>
      <c r="E53" s="317"/>
      <c r="F53" s="317"/>
      <c r="G53" s="317"/>
      <c r="H53" s="318"/>
    </row>
  </sheetData>
  <mergeCells count="30">
    <mergeCell ref="A30:H30"/>
    <mergeCell ref="A24:H24"/>
    <mergeCell ref="A17:H17"/>
    <mergeCell ref="A16:H16"/>
    <mergeCell ref="A11:H11"/>
    <mergeCell ref="A25:H25"/>
    <mergeCell ref="A10:H10"/>
    <mergeCell ref="A12:H12"/>
    <mergeCell ref="A13:H13"/>
    <mergeCell ref="A8:H8"/>
    <mergeCell ref="A1:H1"/>
    <mergeCell ref="A7:H7"/>
    <mergeCell ref="A9:H9"/>
    <mergeCell ref="B4:G4"/>
    <mergeCell ref="A53:H53"/>
    <mergeCell ref="A22:H22"/>
    <mergeCell ref="A23:H23"/>
    <mergeCell ref="A28:H28"/>
    <mergeCell ref="A29:H29"/>
    <mergeCell ref="A33:H33"/>
    <mergeCell ref="A51:H51"/>
    <mergeCell ref="A52:H52"/>
    <mergeCell ref="A40:H40"/>
    <mergeCell ref="A45:H45"/>
    <mergeCell ref="A46:H46"/>
    <mergeCell ref="A47:H47"/>
    <mergeCell ref="A48:H48"/>
    <mergeCell ref="A41:H41"/>
    <mergeCell ref="A50:H50"/>
    <mergeCell ref="A34:H34"/>
  </mergeCells>
  <phoneticPr fontId="3" type="noConversion"/>
  <printOptions horizontalCentered="1"/>
  <pageMargins left="0.35" right="0.42" top="0.54" bottom="0.48" header="0.25" footer="0.5"/>
  <pageSetup scale="74"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0"/>
  <sheetViews>
    <sheetView workbookViewId="0">
      <selection activeCell="A11" sqref="A11"/>
    </sheetView>
  </sheetViews>
  <sheetFormatPr defaultColWidth="9.140625" defaultRowHeight="15" x14ac:dyDescent="0.25"/>
  <cols>
    <col min="1" max="1" width="25.140625" style="206" bestFit="1" customWidth="1"/>
    <col min="2" max="2" width="7.28515625" style="206" customWidth="1"/>
    <col min="3" max="3" width="30.42578125" style="206" bestFit="1" customWidth="1"/>
    <col min="4" max="4" width="6" style="206" customWidth="1"/>
    <col min="5" max="5" width="27.5703125" style="206" customWidth="1"/>
    <col min="6" max="6" width="6" style="206" customWidth="1"/>
    <col min="7" max="7" width="26.42578125" style="206" customWidth="1"/>
    <col min="8" max="16384" width="9.140625" style="206"/>
  </cols>
  <sheetData>
    <row r="1" spans="1:8" ht="21" customHeight="1" x14ac:dyDescent="0.25">
      <c r="A1" s="300" t="str">
        <f>'Proposed Budget'!B2</f>
        <v>RFP #CN2025-03 Attachment #3 - Budget and Budget Narrative</v>
      </c>
      <c r="B1" s="310"/>
      <c r="C1" s="310"/>
      <c r="D1" s="310"/>
      <c r="E1" s="310"/>
      <c r="F1" s="310"/>
      <c r="G1" s="310"/>
      <c r="H1" s="310"/>
    </row>
    <row r="2" spans="1:8" x14ac:dyDescent="0.25">
      <c r="A2" s="237"/>
      <c r="B2" s="246"/>
      <c r="C2" s="246"/>
      <c r="D2" s="246"/>
      <c r="E2" s="246"/>
      <c r="F2" s="246"/>
      <c r="G2" s="246"/>
      <c r="H2" s="246"/>
    </row>
    <row r="3" spans="1:8" ht="19.5" customHeight="1" x14ac:dyDescent="0.25">
      <c r="A3" s="3" t="s">
        <v>130</v>
      </c>
      <c r="B3" s="299"/>
      <c r="C3" s="299"/>
      <c r="D3" s="299"/>
      <c r="E3" s="299"/>
      <c r="F3" s="299"/>
      <c r="G3" s="299"/>
      <c r="H3" s="246"/>
    </row>
    <row r="4" spans="1:8" ht="15.75" thickBot="1" x14ac:dyDescent="0.3">
      <c r="B4" s="207"/>
      <c r="C4" s="207"/>
      <c r="D4" s="207"/>
      <c r="E4" s="207"/>
      <c r="F4" s="207"/>
      <c r="G4" s="207"/>
    </row>
    <row r="5" spans="1:8" ht="15.75" thickBot="1" x14ac:dyDescent="0.3">
      <c r="B5" s="207"/>
      <c r="C5" s="341" t="s">
        <v>115</v>
      </c>
      <c r="D5" s="342"/>
      <c r="E5" s="343"/>
      <c r="F5" s="255"/>
      <c r="G5" s="255"/>
    </row>
    <row r="6" spans="1:8" x14ac:dyDescent="0.25">
      <c r="A6" s="253"/>
      <c r="B6" s="207"/>
      <c r="C6" s="207"/>
      <c r="D6" s="207"/>
      <c r="E6" s="217"/>
      <c r="F6" s="216"/>
      <c r="G6" s="254"/>
    </row>
    <row r="7" spans="1:8" ht="15.75" thickBot="1" x14ac:dyDescent="0.3">
      <c r="A7" s="215" t="s">
        <v>129</v>
      </c>
      <c r="B7" s="340"/>
      <c r="C7" s="340"/>
      <c r="D7" s="340"/>
      <c r="E7" s="340"/>
      <c r="F7" s="340"/>
      <c r="G7" s="207"/>
    </row>
    <row r="8" spans="1:8" ht="38.25" thickBot="1" x14ac:dyDescent="0.45">
      <c r="A8" s="218" t="s">
        <v>114</v>
      </c>
      <c r="B8" s="216"/>
      <c r="C8" s="256" t="s">
        <v>113</v>
      </c>
      <c r="D8" s="216"/>
      <c r="E8" s="214" t="s">
        <v>112</v>
      </c>
      <c r="F8" s="216"/>
      <c r="G8" s="214" t="s">
        <v>111</v>
      </c>
    </row>
    <row r="9" spans="1:8" x14ac:dyDescent="0.25">
      <c r="A9" s="261"/>
      <c r="B9" s="216"/>
      <c r="C9" s="257">
        <f>'Salaries-Benefits'!B13</f>
        <v>0</v>
      </c>
      <c r="D9" s="216"/>
      <c r="E9" s="258">
        <f>'Salaries-Benefits'!D13</f>
        <v>0</v>
      </c>
      <c r="F9" s="208"/>
      <c r="G9" s="210"/>
    </row>
    <row r="10" spans="1:8" x14ac:dyDescent="0.25">
      <c r="A10" s="261"/>
      <c r="B10" s="216"/>
      <c r="C10" s="257">
        <f>'Salaries-Benefits'!B14</f>
        <v>0</v>
      </c>
      <c r="D10" s="216"/>
      <c r="E10" s="258">
        <f>'Salaries-Benefits'!D14</f>
        <v>0</v>
      </c>
      <c r="F10" s="208"/>
      <c r="G10" s="210"/>
    </row>
    <row r="11" spans="1:8" x14ac:dyDescent="0.25">
      <c r="A11" s="261"/>
      <c r="B11" s="216"/>
      <c r="C11" s="257">
        <f>'Salaries-Benefits'!B15</f>
        <v>0</v>
      </c>
      <c r="D11" s="216"/>
      <c r="E11" s="258">
        <f>'Salaries-Benefits'!D15</f>
        <v>0</v>
      </c>
      <c r="F11" s="208"/>
      <c r="G11" s="210"/>
    </row>
    <row r="12" spans="1:8" x14ac:dyDescent="0.25">
      <c r="A12" s="261"/>
      <c r="B12" s="216"/>
      <c r="C12" s="257">
        <f>'Salaries-Benefits'!B16</f>
        <v>0</v>
      </c>
      <c r="D12" s="216"/>
      <c r="E12" s="258">
        <f>'Salaries-Benefits'!D16</f>
        <v>0</v>
      </c>
      <c r="F12" s="208"/>
      <c r="G12" s="210"/>
    </row>
    <row r="13" spans="1:8" x14ac:dyDescent="0.25">
      <c r="A13" s="261"/>
      <c r="B13" s="216"/>
      <c r="C13" s="257">
        <f>'Salaries-Benefits'!B17</f>
        <v>0</v>
      </c>
      <c r="D13" s="216"/>
      <c r="E13" s="258">
        <f>'Salaries-Benefits'!D17</f>
        <v>0</v>
      </c>
      <c r="F13" s="208"/>
      <c r="G13" s="210"/>
    </row>
    <row r="14" spans="1:8" x14ac:dyDescent="0.25">
      <c r="A14" s="261"/>
      <c r="B14" s="216"/>
      <c r="C14" s="257">
        <f>'Salaries-Benefits'!B18</f>
        <v>0</v>
      </c>
      <c r="D14" s="216"/>
      <c r="E14" s="258">
        <f>'Salaries-Benefits'!D18</f>
        <v>0</v>
      </c>
      <c r="F14" s="208"/>
      <c r="G14" s="210"/>
    </row>
    <row r="15" spans="1:8" x14ac:dyDescent="0.25">
      <c r="A15" s="261"/>
      <c r="B15" s="216"/>
      <c r="C15" s="257">
        <f>'Salaries-Benefits'!B19</f>
        <v>0</v>
      </c>
      <c r="D15" s="216"/>
      <c r="E15" s="258">
        <f>'Salaries-Benefits'!D19</f>
        <v>0</v>
      </c>
      <c r="F15" s="208"/>
      <c r="G15" s="210"/>
    </row>
    <row r="16" spans="1:8" x14ac:dyDescent="0.25">
      <c r="A16" s="261"/>
      <c r="B16" s="216"/>
      <c r="C16" s="257">
        <f>'Salaries-Benefits'!B20</f>
        <v>0</v>
      </c>
      <c r="D16" s="216"/>
      <c r="E16" s="258">
        <f>'Salaries-Benefits'!D20</f>
        <v>0</v>
      </c>
      <c r="F16" s="208"/>
      <c r="G16" s="210"/>
    </row>
    <row r="17" spans="1:7" x14ac:dyDescent="0.25">
      <c r="A17" s="261"/>
      <c r="B17" s="216"/>
      <c r="C17" s="257">
        <f>'Salaries-Benefits'!B21</f>
        <v>0</v>
      </c>
      <c r="D17" s="216"/>
      <c r="E17" s="258">
        <f>'Salaries-Benefits'!D21</f>
        <v>0</v>
      </c>
      <c r="F17" s="208"/>
      <c r="G17" s="210"/>
    </row>
    <row r="18" spans="1:7" x14ac:dyDescent="0.25">
      <c r="A18" s="261"/>
      <c r="B18" s="216"/>
      <c r="C18" s="257">
        <f>'Salaries-Benefits'!B22</f>
        <v>0</v>
      </c>
      <c r="D18" s="216"/>
      <c r="E18" s="258">
        <f>'Salaries-Benefits'!D22</f>
        <v>0</v>
      </c>
      <c r="F18" s="208"/>
      <c r="G18" s="210"/>
    </row>
    <row r="19" spans="1:7" ht="15.75" x14ac:dyDescent="0.25">
      <c r="A19" s="261"/>
      <c r="B19" s="216"/>
      <c r="C19" s="257">
        <f>'Salaries-Benefits'!B23</f>
        <v>0</v>
      </c>
      <c r="D19" s="216"/>
      <c r="E19" s="258">
        <f>'Salaries-Benefits'!D23</f>
        <v>0</v>
      </c>
      <c r="F19" s="208"/>
      <c r="G19" s="212"/>
    </row>
    <row r="20" spans="1:7" ht="15.75" x14ac:dyDescent="0.25">
      <c r="A20" s="261"/>
      <c r="B20" s="216"/>
      <c r="C20" s="257">
        <f>'Salaries-Benefits'!B24</f>
        <v>0</v>
      </c>
      <c r="D20" s="216"/>
      <c r="E20" s="258">
        <f>'Salaries-Benefits'!D24</f>
        <v>0</v>
      </c>
      <c r="F20" s="208"/>
      <c r="G20" s="212"/>
    </row>
    <row r="21" spans="1:7" ht="15.75" x14ac:dyDescent="0.25">
      <c r="A21" s="261"/>
      <c r="B21" s="216"/>
      <c r="C21" s="257">
        <f>'Salaries-Benefits'!B25</f>
        <v>0</v>
      </c>
      <c r="D21" s="216"/>
      <c r="E21" s="258">
        <f>'Salaries-Benefits'!D25</f>
        <v>0</v>
      </c>
      <c r="F21" s="208"/>
      <c r="G21" s="212"/>
    </row>
    <row r="22" spans="1:7" ht="15.75" x14ac:dyDescent="0.25">
      <c r="A22" s="261"/>
      <c r="B22" s="216"/>
      <c r="C22" s="257"/>
      <c r="D22" s="216"/>
      <c r="E22" s="258"/>
      <c r="F22" s="208"/>
      <c r="G22" s="213"/>
    </row>
    <row r="23" spans="1:7" x14ac:dyDescent="0.25">
      <c r="A23" s="261"/>
      <c r="B23" s="216"/>
      <c r="C23" s="257"/>
      <c r="D23" s="216"/>
      <c r="E23" s="258"/>
      <c r="F23" s="208"/>
      <c r="G23" s="210"/>
    </row>
    <row r="24" spans="1:7" x14ac:dyDescent="0.25">
      <c r="A24" s="261"/>
      <c r="B24" s="216"/>
      <c r="C24" s="257"/>
      <c r="D24" s="216"/>
      <c r="E24" s="258"/>
      <c r="F24" s="208"/>
      <c r="G24" s="210"/>
    </row>
    <row r="25" spans="1:7" ht="15.75" x14ac:dyDescent="0.25">
      <c r="A25" s="261"/>
      <c r="B25" s="216"/>
      <c r="C25" s="210"/>
      <c r="D25" s="216"/>
      <c r="E25" s="258"/>
      <c r="F25" s="208"/>
      <c r="G25" s="213"/>
    </row>
    <row r="26" spans="1:7" x14ac:dyDescent="0.25">
      <c r="A26" s="261"/>
      <c r="B26" s="216"/>
      <c r="C26" s="210"/>
      <c r="D26" s="216"/>
      <c r="E26" s="258"/>
      <c r="F26" s="208"/>
      <c r="G26" s="210"/>
    </row>
    <row r="27" spans="1:7" x14ac:dyDescent="0.25">
      <c r="A27" s="261"/>
      <c r="B27" s="216"/>
      <c r="C27" s="210"/>
      <c r="D27" s="216"/>
      <c r="E27" s="258"/>
      <c r="F27" s="208"/>
      <c r="G27" s="210"/>
    </row>
    <row r="28" spans="1:7" x14ac:dyDescent="0.25">
      <c r="A28" s="261"/>
      <c r="B28" s="216"/>
      <c r="C28" s="210"/>
      <c r="D28" s="216"/>
      <c r="E28" s="258"/>
      <c r="F28" s="208"/>
      <c r="G28" s="210"/>
    </row>
    <row r="29" spans="1:7" x14ac:dyDescent="0.25">
      <c r="A29" s="261"/>
      <c r="B29" s="216"/>
      <c r="C29" s="210"/>
      <c r="D29" s="216"/>
      <c r="E29" s="258"/>
      <c r="F29" s="208"/>
      <c r="G29" s="210"/>
    </row>
    <row r="30" spans="1:7" x14ac:dyDescent="0.25">
      <c r="A30" s="261"/>
      <c r="B30" s="216"/>
      <c r="C30" s="210"/>
      <c r="D30" s="216"/>
      <c r="E30" s="258"/>
      <c r="F30" s="208"/>
      <c r="G30" s="210"/>
    </row>
    <row r="31" spans="1:7" ht="15.75" x14ac:dyDescent="0.25">
      <c r="A31" s="261"/>
      <c r="B31" s="216"/>
      <c r="C31" s="210"/>
      <c r="D31" s="216"/>
      <c r="E31" s="258"/>
      <c r="F31" s="208"/>
      <c r="G31" s="213"/>
    </row>
    <row r="32" spans="1:7" ht="15.75" x14ac:dyDescent="0.25">
      <c r="A32" s="261"/>
      <c r="B32" s="216"/>
      <c r="C32" s="210"/>
      <c r="D32" s="216"/>
      <c r="E32" s="258"/>
      <c r="F32" s="208"/>
      <c r="G32" s="212"/>
    </row>
    <row r="33" spans="1:7" x14ac:dyDescent="0.25">
      <c r="A33" s="261"/>
      <c r="B33" s="216"/>
      <c r="C33" s="210"/>
      <c r="D33" s="216"/>
      <c r="E33" s="258"/>
      <c r="F33" s="208"/>
      <c r="G33" s="210"/>
    </row>
    <row r="34" spans="1:7" x14ac:dyDescent="0.25">
      <c r="A34" s="261"/>
      <c r="B34" s="216"/>
      <c r="C34" s="210"/>
      <c r="D34" s="216"/>
      <c r="E34" s="258"/>
      <c r="F34" s="208"/>
      <c r="G34" s="210"/>
    </row>
    <row r="35" spans="1:7" x14ac:dyDescent="0.25">
      <c r="A35" s="261"/>
      <c r="B35" s="216"/>
      <c r="C35" s="210"/>
      <c r="D35" s="216"/>
      <c r="E35" s="258"/>
      <c r="F35" s="208"/>
      <c r="G35" s="210"/>
    </row>
    <row r="36" spans="1:7" x14ac:dyDescent="0.25">
      <c r="A36" s="261"/>
      <c r="B36" s="216"/>
      <c r="C36" s="210"/>
      <c r="D36" s="216"/>
      <c r="E36" s="258"/>
      <c r="F36" s="208"/>
      <c r="G36" s="210"/>
    </row>
    <row r="37" spans="1:7" x14ac:dyDescent="0.25">
      <c r="A37" s="261"/>
      <c r="B37" s="216"/>
      <c r="C37" s="210"/>
      <c r="D37" s="216"/>
      <c r="E37" s="258"/>
      <c r="F37" s="208"/>
      <c r="G37" s="210"/>
    </row>
    <row r="38" spans="1:7" x14ac:dyDescent="0.25">
      <c r="A38" s="261"/>
      <c r="B38" s="216"/>
      <c r="C38" s="210"/>
      <c r="D38" s="216"/>
      <c r="E38" s="258"/>
      <c r="F38" s="208"/>
      <c r="G38" s="210"/>
    </row>
    <row r="39" spans="1:7" x14ac:dyDescent="0.25">
      <c r="A39" s="261"/>
      <c r="B39" s="216"/>
      <c r="C39" s="210"/>
      <c r="D39" s="216"/>
      <c r="E39" s="258"/>
      <c r="F39" s="208"/>
      <c r="G39" s="210"/>
    </row>
    <row r="40" spans="1:7" x14ac:dyDescent="0.25">
      <c r="A40" s="261"/>
      <c r="B40" s="216"/>
      <c r="C40" s="210"/>
      <c r="D40" s="216"/>
      <c r="E40" s="258"/>
      <c r="F40" s="208"/>
      <c r="G40" s="210" t="s">
        <v>110</v>
      </c>
    </row>
    <row r="41" spans="1:7" x14ac:dyDescent="0.25">
      <c r="A41" s="261"/>
      <c r="B41" s="216"/>
      <c r="C41" s="210"/>
      <c r="D41" s="216"/>
      <c r="E41" s="258"/>
      <c r="F41" s="208"/>
      <c r="G41" s="210" t="s">
        <v>110</v>
      </c>
    </row>
    <row r="42" spans="1:7" x14ac:dyDescent="0.25">
      <c r="A42" s="261"/>
      <c r="B42" s="216"/>
      <c r="C42" s="210"/>
      <c r="D42" s="216"/>
      <c r="E42" s="258"/>
      <c r="F42" s="208"/>
      <c r="G42" s="210"/>
    </row>
    <row r="43" spans="1:7" x14ac:dyDescent="0.25">
      <c r="A43" s="261"/>
      <c r="B43" s="216"/>
      <c r="C43" s="210"/>
      <c r="D43" s="216"/>
      <c r="E43" s="258"/>
      <c r="F43" s="208"/>
      <c r="G43" s="210"/>
    </row>
    <row r="44" spans="1:7" x14ac:dyDescent="0.25">
      <c r="A44" s="261"/>
      <c r="B44" s="216"/>
      <c r="C44" s="210"/>
      <c r="D44" s="216"/>
      <c r="E44" s="258"/>
      <c r="F44" s="208"/>
      <c r="G44" s="210"/>
    </row>
    <row r="45" spans="1:7" x14ac:dyDescent="0.25">
      <c r="A45" s="261"/>
      <c r="B45" s="216"/>
      <c r="C45" s="210"/>
      <c r="D45" s="216"/>
      <c r="E45" s="258"/>
      <c r="F45" s="208"/>
      <c r="G45" s="210"/>
    </row>
    <row r="46" spans="1:7" x14ac:dyDescent="0.25">
      <c r="A46" s="261"/>
      <c r="B46" s="216"/>
      <c r="C46" s="210"/>
      <c r="D46" s="216"/>
      <c r="E46" s="258"/>
      <c r="F46" s="208"/>
      <c r="G46" s="210"/>
    </row>
    <row r="47" spans="1:7" x14ac:dyDescent="0.25">
      <c r="A47" s="261"/>
      <c r="B47" s="216"/>
      <c r="C47" s="210"/>
      <c r="D47" s="216"/>
      <c r="E47" s="258"/>
      <c r="F47" s="208"/>
      <c r="G47" s="210"/>
    </row>
    <row r="48" spans="1:7" x14ac:dyDescent="0.25">
      <c r="A48" s="261"/>
      <c r="B48" s="216"/>
      <c r="C48" s="210"/>
      <c r="D48" s="216"/>
      <c r="E48" s="258"/>
      <c r="F48" s="208"/>
      <c r="G48" s="210"/>
    </row>
    <row r="49" spans="1:7" x14ac:dyDescent="0.25">
      <c r="A49" s="261"/>
      <c r="B49" s="216"/>
      <c r="C49" s="210"/>
      <c r="D49" s="216"/>
      <c r="E49" s="258"/>
      <c r="F49" s="208"/>
      <c r="G49" s="210"/>
    </row>
    <row r="50" spans="1:7" x14ac:dyDescent="0.25">
      <c r="A50" s="261"/>
      <c r="B50" s="216"/>
      <c r="C50" s="210"/>
      <c r="D50" s="216"/>
      <c r="E50" s="258"/>
      <c r="F50" s="208"/>
      <c r="G50" s="210"/>
    </row>
    <row r="51" spans="1:7" x14ac:dyDescent="0.25">
      <c r="A51" s="261"/>
      <c r="B51" s="216"/>
      <c r="C51" s="210"/>
      <c r="D51" s="216"/>
      <c r="E51" s="258"/>
      <c r="F51" s="208"/>
      <c r="G51" s="210"/>
    </row>
    <row r="52" spans="1:7" x14ac:dyDescent="0.25">
      <c r="A52" s="261"/>
      <c r="B52" s="216"/>
      <c r="C52" s="210"/>
      <c r="D52" s="216"/>
      <c r="E52" s="258"/>
      <c r="F52" s="208"/>
      <c r="G52" s="210"/>
    </row>
    <row r="53" spans="1:7" x14ac:dyDescent="0.25">
      <c r="A53" s="261"/>
      <c r="B53" s="216"/>
      <c r="C53" s="210"/>
      <c r="D53" s="216"/>
      <c r="E53" s="258"/>
      <c r="F53" s="208"/>
      <c r="G53" s="210"/>
    </row>
    <row r="54" spans="1:7" x14ac:dyDescent="0.25">
      <c r="A54" s="261"/>
      <c r="B54" s="216"/>
      <c r="C54" s="210"/>
      <c r="D54" s="216"/>
      <c r="E54" s="258"/>
      <c r="F54" s="208"/>
      <c r="G54" s="210"/>
    </row>
    <row r="55" spans="1:7" x14ac:dyDescent="0.25">
      <c r="A55" s="261"/>
      <c r="B55" s="216"/>
      <c r="C55" s="210"/>
      <c r="D55" s="216"/>
      <c r="E55" s="258"/>
      <c r="F55" s="208"/>
      <c r="G55" s="210"/>
    </row>
    <row r="56" spans="1:7" x14ac:dyDescent="0.25">
      <c r="A56" s="261"/>
      <c r="B56" s="216"/>
      <c r="C56" s="210"/>
      <c r="D56" s="216"/>
      <c r="E56" s="258"/>
      <c r="F56" s="208"/>
      <c r="G56" s="210"/>
    </row>
    <row r="57" spans="1:7" x14ac:dyDescent="0.25">
      <c r="A57" s="261"/>
      <c r="B57" s="216"/>
      <c r="C57" s="210"/>
      <c r="D57" s="216"/>
      <c r="E57" s="258"/>
      <c r="F57" s="208"/>
      <c r="G57" s="210"/>
    </row>
    <row r="58" spans="1:7" x14ac:dyDescent="0.25">
      <c r="A58" s="261"/>
      <c r="B58" s="216"/>
      <c r="C58" s="210"/>
      <c r="D58" s="216"/>
      <c r="E58" s="258"/>
      <c r="F58" s="208"/>
      <c r="G58" s="210"/>
    </row>
    <row r="59" spans="1:7" x14ac:dyDescent="0.25">
      <c r="A59" s="261"/>
      <c r="B59" s="216"/>
      <c r="C59" s="210"/>
      <c r="D59" s="216"/>
      <c r="E59" s="258"/>
      <c r="F59" s="208"/>
      <c r="G59" s="210"/>
    </row>
    <row r="60" spans="1:7" x14ac:dyDescent="0.25">
      <c r="A60" s="261"/>
      <c r="B60" s="216"/>
      <c r="C60" s="210"/>
      <c r="D60" s="216"/>
      <c r="E60" s="258"/>
      <c r="F60" s="208"/>
      <c r="G60" s="211"/>
    </row>
    <row r="61" spans="1:7" x14ac:dyDescent="0.25">
      <c r="A61" s="261"/>
      <c r="B61" s="216"/>
      <c r="C61" s="210"/>
      <c r="D61" s="216"/>
      <c r="E61" s="258"/>
      <c r="F61" s="208"/>
      <c r="G61" s="210"/>
    </row>
    <row r="62" spans="1:7" x14ac:dyDescent="0.25">
      <c r="A62" s="261"/>
      <c r="B62" s="216"/>
      <c r="C62" s="210"/>
      <c r="D62" s="216"/>
      <c r="E62" s="258"/>
      <c r="F62" s="208"/>
      <c r="G62" s="210"/>
    </row>
    <row r="63" spans="1:7" x14ac:dyDescent="0.25">
      <c r="A63" s="261"/>
      <c r="B63" s="216"/>
      <c r="C63" s="210"/>
      <c r="D63" s="216"/>
      <c r="E63" s="258"/>
      <c r="F63" s="208"/>
      <c r="G63" s="210"/>
    </row>
    <row r="64" spans="1:7" x14ac:dyDescent="0.25">
      <c r="A64" s="261"/>
      <c r="B64" s="216"/>
      <c r="C64" s="210"/>
      <c r="D64" s="216"/>
      <c r="E64" s="258"/>
      <c r="F64" s="208"/>
      <c r="G64" s="211"/>
    </row>
    <row r="65" spans="1:7" x14ac:dyDescent="0.25">
      <c r="A65" s="261"/>
      <c r="B65" s="216"/>
      <c r="C65" s="210"/>
      <c r="D65" s="216"/>
      <c r="E65" s="258"/>
      <c r="F65" s="208"/>
      <c r="G65" s="210"/>
    </row>
    <row r="66" spans="1:7" x14ac:dyDescent="0.25">
      <c r="A66" s="261"/>
      <c r="B66" s="216"/>
      <c r="C66" s="210"/>
      <c r="D66" s="216"/>
      <c r="E66" s="258"/>
      <c r="F66" s="208"/>
      <c r="G66" s="210"/>
    </row>
    <row r="67" spans="1:7" x14ac:dyDescent="0.25">
      <c r="A67" s="261"/>
      <c r="B67" s="216"/>
      <c r="C67" s="210"/>
      <c r="D67" s="216"/>
      <c r="E67" s="258"/>
      <c r="F67" s="208"/>
      <c r="G67" s="210"/>
    </row>
    <row r="68" spans="1:7" x14ac:dyDescent="0.25">
      <c r="A68" s="261"/>
      <c r="B68" s="216"/>
      <c r="C68" s="210"/>
      <c r="D68" s="216"/>
      <c r="E68" s="259"/>
      <c r="F68" s="208"/>
      <c r="G68" s="209"/>
    </row>
    <row r="69" spans="1:7" x14ac:dyDescent="0.25">
      <c r="A69" s="208"/>
      <c r="B69" s="208"/>
      <c r="C69" s="208"/>
      <c r="D69" s="208"/>
      <c r="E69" s="260">
        <f>SUM(E9:E68)</f>
        <v>0</v>
      </c>
      <c r="F69" s="208"/>
      <c r="G69" s="208"/>
    </row>
    <row r="70" spans="1:7" x14ac:dyDescent="0.25">
      <c r="A70" s="207"/>
      <c r="B70" s="207"/>
      <c r="C70" s="207"/>
      <c r="D70" s="207"/>
      <c r="E70" s="207"/>
      <c r="F70" s="207"/>
      <c r="G70" s="207"/>
    </row>
  </sheetData>
  <mergeCells count="4">
    <mergeCell ref="A1:H1"/>
    <mergeCell ref="B3:G3"/>
    <mergeCell ref="B7:F7"/>
    <mergeCell ref="C5:E5"/>
  </mergeCells>
  <pageMargins left="0.25" right="0.25"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730803-97b2-4bb3-83c4-f32a5fb307f3" xsi:nil="true"/>
    <TaxCatchAll xmlns="5847f051-a3d6-48c2-9d46-aafc0d3120f1" xsi:nil="true"/>
    <lcf76f155ced4ddcb4097134ff3c332f xmlns="96730803-97b2-4bb3-83c4-f32a5fb307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50E7A398FFDB47BF7CC32612A3A173" ma:contentTypeVersion="18" ma:contentTypeDescription="Create a new document." ma:contentTypeScope="" ma:versionID="64d41cab99f5f767224d93ae7e6688dc">
  <xsd:schema xmlns:xsd="http://www.w3.org/2001/XMLSchema" xmlns:xs="http://www.w3.org/2001/XMLSchema" xmlns:p="http://schemas.microsoft.com/office/2006/metadata/properties" xmlns:ns2="5847f051-a3d6-48c2-9d46-aafc0d3120f1" xmlns:ns3="96730803-97b2-4bb3-83c4-f32a5fb307f3" targetNamespace="http://schemas.microsoft.com/office/2006/metadata/properties" ma:root="true" ma:fieldsID="407685b69edffb6503486b34643f8530" ns2:_="" ns3:_="">
    <xsd:import namespace="5847f051-a3d6-48c2-9d46-aafc0d3120f1"/>
    <xsd:import namespace="96730803-97b2-4bb3-83c4-f32a5fb307f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_Flow_SignoffStatu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7f051-a3d6-48c2-9d46-aafc0d3120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6e8c9f3-809d-4ae0-b603-47a5c19ae8f3}" ma:internalName="TaxCatchAll" ma:showField="CatchAllData" ma:web="5847f051-a3d6-48c2-9d46-aafc0d3120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30803-97b2-4bb3-83c4-f32a5fb307f3" elementFormDefault="qualified">
    <xsd:import namespace="http://schemas.microsoft.com/office/2006/documentManagement/types"/>
    <xsd:import namespace="http://schemas.microsoft.com/office/infopath/2007/PartnerControls"/>
    <xsd:element name="_Flow_SignoffStatus" ma:index="13" nillable="true" ma:displayName="Sign-off status" ma:internalName="Sign_x002d_off_x0020_statu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5c0c-371b-45c3-983d-e240d98d8a23"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C2A9BE-1DCA-4FE6-B443-CA0151105D7B}">
  <ds:schemaRefs>
    <ds:schemaRef ds:uri="http://schemas.microsoft.com/office/2006/metadata/properties"/>
    <ds:schemaRef ds:uri="http://schemas.microsoft.com/office/infopath/2007/PartnerControls"/>
    <ds:schemaRef ds:uri="96730803-97b2-4bb3-83c4-f32a5fb307f3"/>
    <ds:schemaRef ds:uri="5847f051-a3d6-48c2-9d46-aafc0d3120f1"/>
  </ds:schemaRefs>
</ds:datastoreItem>
</file>

<file path=customXml/itemProps2.xml><?xml version="1.0" encoding="utf-8"?>
<ds:datastoreItem xmlns:ds="http://schemas.openxmlformats.org/officeDocument/2006/customXml" ds:itemID="{9D097843-D799-41C4-9E6F-5B10599DA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7f051-a3d6-48c2-9d46-aafc0d3120f1"/>
    <ds:schemaRef ds:uri="96730803-97b2-4bb3-83c4-f32a5fb30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5570B8-B549-492C-BB84-7725001C794B}">
  <ds:schemaRefs>
    <ds:schemaRef ds:uri="http://schemas.microsoft.com/sharepoint/events"/>
  </ds:schemaRefs>
</ds:datastoreItem>
</file>

<file path=customXml/itemProps4.xml><?xml version="1.0" encoding="utf-8"?>
<ds:datastoreItem xmlns:ds="http://schemas.openxmlformats.org/officeDocument/2006/customXml" ds:itemID="{2E36BC2F-2E5C-4A62-928A-0B707449A9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vt:lpstr>
      <vt:lpstr>Proposed Budget</vt:lpstr>
      <vt:lpstr>Salaries-Benefits</vt:lpstr>
      <vt:lpstr>Admin</vt:lpstr>
      <vt:lpstr>Narrative</vt:lpstr>
      <vt:lpstr>Personnel List &amp; Staff Pattern</vt:lpstr>
      <vt:lpstr>Admin!Print_Area</vt:lpstr>
      <vt:lpstr>'Proposed Budget'!Print_Area</vt:lpstr>
    </vt:vector>
  </TitlesOfParts>
  <Company>cfc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Hadley</dc:creator>
  <cp:lastModifiedBy>Denesee Rankine-Palmer</cp:lastModifiedBy>
  <cp:lastPrinted>2014-07-28T15:11:41Z</cp:lastPrinted>
  <dcterms:created xsi:type="dcterms:W3CDTF">2008-05-13T15:26:22Z</dcterms:created>
  <dcterms:modified xsi:type="dcterms:W3CDTF">2025-12-23T14:40:06Z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3587000</vt:r8>
  </property>
  <property fmtid="{D5CDD505-2E9C-101B-9397-08002B2CF9AE}" pid="3" name="ContentTypeId">
    <vt:lpwstr>0x010100BA50E7A398FFDB47BF7CC32612A3A173</vt:lpwstr>
  </property>
  <property fmtid="{D5CDD505-2E9C-101B-9397-08002B2CF9AE}" pid="4" name="MediaServiceImageTags">
    <vt:lpwstr/>
  </property>
</Properties>
</file>